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B 包" sheetId="1" r:id="rId1"/>
    <sheet name="Sheet3" sheetId="2" r:id="rId2"/>
  </sheets>
  <definedNames>
    <definedName name="_xlnm.Print_Titles" localSheetId="0">'B 包'!$1:$3</definedName>
  </definedNames>
  <calcPr fullCalcOnLoad="1"/>
</workbook>
</file>

<file path=xl/sharedStrings.xml><?xml version="1.0" encoding="utf-8"?>
<sst xmlns="http://schemas.openxmlformats.org/spreadsheetml/2006/main" count="2183" uniqueCount="868">
  <si>
    <t>漯河职业技术学院2023-2024学年第1学期教材征订清单</t>
  </si>
  <si>
    <t>系部：（盖章）应用外语与国际教育系</t>
  </si>
  <si>
    <t>联系人：</t>
  </si>
  <si>
    <t>秦阿蕾</t>
  </si>
  <si>
    <t>电话：</t>
  </si>
  <si>
    <t>序号</t>
  </si>
  <si>
    <t>ISBN号</t>
  </si>
  <si>
    <t>教材名称</t>
  </si>
  <si>
    <t>出版社</t>
  </si>
  <si>
    <t>主编</t>
  </si>
  <si>
    <t>版次</t>
  </si>
  <si>
    <t>出版日期</t>
  </si>
  <si>
    <t>定价</t>
  </si>
  <si>
    <t>教材类型</t>
  </si>
  <si>
    <t>是否提交证明材料</t>
  </si>
  <si>
    <t>学生数量</t>
  </si>
  <si>
    <t>教师数量</t>
  </si>
  <si>
    <t>总数</t>
  </si>
  <si>
    <t>金额</t>
  </si>
  <si>
    <t>新视野商务英语综合教程1</t>
  </si>
  <si>
    <t>外语教学与研究出版社</t>
  </si>
  <si>
    <r>
      <t>马龙海、</t>
    </r>
    <r>
      <rPr>
        <sz val="10"/>
        <color indexed="63"/>
        <rFont val="宋体"/>
        <family val="0"/>
      </rPr>
      <t>李毅</t>
    </r>
  </si>
  <si>
    <t>第二版</t>
  </si>
  <si>
    <t>国家规划</t>
  </si>
  <si>
    <t>是</t>
  </si>
  <si>
    <t>世纪商务英语听说教程专业篇Ⅰ</t>
  </si>
  <si>
    <t>大连理工大学出版社</t>
  </si>
  <si>
    <t>姜荷梅、彭春萍</t>
  </si>
  <si>
    <t>第七版</t>
  </si>
  <si>
    <t>2021年07月</t>
  </si>
  <si>
    <t>世纪商务英语口语教程基础篇Ⅱ</t>
  </si>
  <si>
    <t>朱晓琴、董慧敏</t>
  </si>
  <si>
    <t>第六版</t>
  </si>
  <si>
    <t>外贸英文函电（第三版）</t>
  </si>
  <si>
    <t>高等教育出版社</t>
  </si>
  <si>
    <t xml:space="preserve"> 张梅英</t>
  </si>
  <si>
    <t>第三版</t>
  </si>
  <si>
    <t>跨境电商实务（第3版）</t>
  </si>
  <si>
    <t>中国人民大学出版社</t>
  </si>
  <si>
    <t>肖旭</t>
  </si>
  <si>
    <t>第一版</t>
  </si>
  <si>
    <t>Photoshop CC图像处理基础</t>
  </si>
  <si>
    <t>刘万辉 韩锐</t>
  </si>
  <si>
    <t>第五版</t>
  </si>
  <si>
    <t>跨境电子商务物流（第2版 · 慕课版）</t>
  </si>
  <si>
    <t>人民邮电出版社</t>
  </si>
  <si>
    <t>陆端</t>
  </si>
  <si>
    <t>E时代高职英语综合教程1</t>
  </si>
  <si>
    <t>外文出版社</t>
  </si>
  <si>
    <t>江海涛</t>
  </si>
  <si>
    <t>2021年01月</t>
  </si>
  <si>
    <t>E时代高职英语教程形成性评估手册1</t>
  </si>
  <si>
    <t>陈杨、潘世英</t>
  </si>
  <si>
    <t>2017年8月</t>
  </si>
  <si>
    <r>
      <t>E</t>
    </r>
    <r>
      <rPr>
        <sz val="10"/>
        <color indexed="8"/>
        <rFont val="宋体"/>
        <family val="0"/>
      </rPr>
      <t>时代高职英语综合教程</t>
    </r>
    <r>
      <rPr>
        <sz val="10"/>
        <color indexed="8"/>
        <rFont val="宋体"/>
        <family val="0"/>
      </rPr>
      <t>3</t>
    </r>
  </si>
  <si>
    <t>李伟、黄文红</t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</si>
  <si>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月</t>
    </r>
  </si>
  <si>
    <r>
      <t>E</t>
    </r>
    <r>
      <rPr>
        <sz val="10"/>
        <color indexed="8"/>
        <rFont val="宋体"/>
        <family val="0"/>
      </rPr>
      <t>时代高职英语综合练习</t>
    </r>
    <r>
      <rPr>
        <sz val="10"/>
        <color indexed="8"/>
        <rFont val="宋体"/>
        <family val="0"/>
      </rPr>
      <t>3</t>
    </r>
  </si>
  <si>
    <t>李伟、程晓东</t>
  </si>
  <si>
    <t>世纪应用英语听力（基础篇Ⅰ）</t>
  </si>
  <si>
    <t>刘春阳</t>
  </si>
  <si>
    <t>2019年09月</t>
  </si>
  <si>
    <t>省级规划</t>
  </si>
  <si>
    <t>新标准高等职业英语口语1</t>
  </si>
  <si>
    <t>卢丽虹、李姗姗</t>
  </si>
  <si>
    <t>2021年10月</t>
  </si>
  <si>
    <t>其他</t>
  </si>
  <si>
    <t>书法鉴赏</t>
  </si>
  <si>
    <t>教育科学出版社</t>
  </si>
  <si>
    <t>敖朝军</t>
  </si>
  <si>
    <t>小学教师职业道德与教育法律法规</t>
  </si>
  <si>
    <t>湖南大学出版社</t>
  </si>
  <si>
    <t>张华、汪华明</t>
  </si>
  <si>
    <t>现代教育技术</t>
  </si>
  <si>
    <t>北京出版社</t>
  </si>
  <si>
    <t>李兆峰、胡萍</t>
  </si>
  <si>
    <t>小学数学解题讲义</t>
  </si>
  <si>
    <t>南京大学出版社</t>
  </si>
  <si>
    <t>周友士</t>
  </si>
  <si>
    <t>应用文写作实训教程</t>
  </si>
  <si>
    <t>山东人民出版社</t>
  </si>
  <si>
    <t>马琳</t>
  </si>
  <si>
    <t>（第二版）</t>
  </si>
  <si>
    <t>中国古代文学作品选（繁体字二版）（第一卷）</t>
  </si>
  <si>
    <t>郁贤皓</t>
  </si>
  <si>
    <t>中国古代文学作品选（第二卷 第2版）</t>
  </si>
  <si>
    <t>中国古代文学作品选（繁体字二版）（第三卷）</t>
  </si>
  <si>
    <t>中国古代文学作品选（繁体字二版）（第四卷）</t>
  </si>
  <si>
    <t>中国古代文学作品选（繁体字二版）（第五卷）</t>
  </si>
  <si>
    <t>中国古代文学作品选（繁体字二版）（第六卷）</t>
  </si>
  <si>
    <t>美术与幼儿美术创作（四色，微课）</t>
  </si>
  <si>
    <t>湖南师范大学出版社</t>
  </si>
  <si>
    <t>李昕、成燕、覃萍艳</t>
  </si>
  <si>
    <r>
      <t>2019</t>
    </r>
    <r>
      <rPr>
        <sz val="10"/>
        <rFont val="宋体"/>
        <family val="0"/>
      </rPr>
      <t>年</t>
    </r>
    <r>
      <rPr>
        <sz val="10"/>
        <rFont val="宋体"/>
        <family val="0"/>
      </rPr>
      <t>5</t>
    </r>
    <r>
      <rPr>
        <sz val="10"/>
        <rFont val="宋体"/>
        <family val="0"/>
      </rPr>
      <t>月</t>
    </r>
  </si>
  <si>
    <t>小学数学基础理论</t>
  </si>
  <si>
    <t>曹一鸣、曾小平</t>
  </si>
  <si>
    <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月</t>
    </r>
  </si>
  <si>
    <t>儿童简笔画</t>
  </si>
  <si>
    <t>夏铭、廖克斯</t>
  </si>
  <si>
    <t>2020年09</t>
  </si>
  <si>
    <t>古代汉语(第2版)</t>
  </si>
  <si>
    <r>
      <rPr>
        <sz val="10"/>
        <color indexed="8"/>
        <rFont val="宋体"/>
        <family val="0"/>
      </rPr>
      <t>东北师范大学出版社</t>
    </r>
  </si>
  <si>
    <r>
      <rPr>
        <sz val="10"/>
        <color indexed="8"/>
        <rFont val="宋体"/>
        <family val="0"/>
      </rPr>
      <t>邹德文 周安</t>
    </r>
  </si>
  <si>
    <r>
      <rPr>
        <sz val="10"/>
        <color indexed="8"/>
        <rFont val="宋体"/>
        <family val="0"/>
      </rPr>
      <t>第二版</t>
    </r>
  </si>
  <si>
    <t>48.80</t>
  </si>
  <si>
    <r>
      <rPr>
        <sz val="10"/>
        <color indexed="8"/>
        <rFont val="宋体"/>
        <family val="0"/>
      </rPr>
      <t>国家规划</t>
    </r>
  </si>
  <si>
    <r>
      <rPr>
        <sz val="10"/>
        <color indexed="8"/>
        <rFont val="宋体"/>
        <family val="0"/>
      </rPr>
      <t>9787307217584 </t>
    </r>
  </si>
  <si>
    <t>现代汉语</t>
  </si>
  <si>
    <r>
      <rPr>
        <sz val="10"/>
        <color indexed="8"/>
        <rFont val="宋体"/>
        <family val="0"/>
      </rPr>
      <t>武汉大学出版社</t>
    </r>
  </si>
  <si>
    <r>
      <rPr>
        <sz val="10"/>
        <color indexed="8"/>
        <rFont val="宋体"/>
        <family val="0"/>
      </rPr>
      <t>宋培杰</t>
    </r>
  </si>
  <si>
    <r>
      <rPr>
        <sz val="10"/>
        <color indexed="8"/>
        <rFont val="宋体"/>
        <family val="0"/>
      </rPr>
      <t>第一版</t>
    </r>
  </si>
  <si>
    <t>58.00</t>
  </si>
  <si>
    <r>
      <rPr>
        <sz val="10"/>
        <color indexed="8"/>
        <rFont val="宋体"/>
        <family val="0"/>
      </rPr>
      <t>省级规划</t>
    </r>
  </si>
  <si>
    <t>现代汉语（增订六版）上册</t>
  </si>
  <si>
    <t>黄伯荣、廖序东</t>
  </si>
  <si>
    <t>（增订六版）</t>
  </si>
  <si>
    <t>2017年06月</t>
  </si>
  <si>
    <t>现代汉语（增订六版）下册</t>
  </si>
  <si>
    <t>现代汉语教学与自学参考(增订六版)</t>
  </si>
  <si>
    <t>2019年07月</t>
  </si>
  <si>
    <t>小学语文课程与教学</t>
  </si>
  <si>
    <t>张延鑫、宋祖荣、姚世贵</t>
  </si>
  <si>
    <t xml:space="preserve">中国现当代文学史
</t>
  </si>
  <si>
    <t>张厚萍、丁青山</t>
  </si>
  <si>
    <t>小学教育学</t>
  </si>
  <si>
    <t>张应成</t>
  </si>
  <si>
    <t>2020年9月</t>
  </si>
  <si>
    <t>世纪应用英语听力（基础篇Ⅱ）</t>
  </si>
  <si>
    <t>新标准高等职业英语口语2</t>
  </si>
  <si>
    <t>大连理工出版社</t>
  </si>
  <si>
    <t>李爱群</t>
  </si>
  <si>
    <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月</t>
    </r>
  </si>
  <si>
    <t>学前教育学</t>
  </si>
  <si>
    <t>河南科学技术出版社</t>
  </si>
  <si>
    <t>高闰青</t>
  </si>
  <si>
    <t>49.50</t>
  </si>
  <si>
    <t xml:space="preserve">9787572503825
</t>
  </si>
  <si>
    <t>学前儿童卫生与保健</t>
  </si>
  <si>
    <t>黄俊</t>
  </si>
  <si>
    <t>幼儿园语言教育活动设计与指导</t>
  </si>
  <si>
    <t>北京理工大学出版社</t>
  </si>
  <si>
    <t>郭咏梅</t>
  </si>
  <si>
    <t>2022年11月</t>
  </si>
  <si>
    <t>儿童文学</t>
  </si>
  <si>
    <t>王玉芳</t>
  </si>
  <si>
    <t xml:space="preserve">高职国际英语进阶综合教程学生用书1 </t>
  </si>
  <si>
    <t>上海外语教育出版社</t>
  </si>
  <si>
    <t>张月祥</t>
  </si>
  <si>
    <t>高职国际英语进阶综合教程练习册1</t>
  </si>
  <si>
    <t>Ingrid Preedy</t>
  </si>
  <si>
    <t xml:space="preserve">高职国际英语进阶综合教程教师手册1 </t>
  </si>
  <si>
    <t>新生代英语基础教程1 学生用书</t>
  </si>
  <si>
    <t>沈银珍、杨炳星</t>
  </si>
  <si>
    <t>新生代英语基础教程1 综合训练</t>
  </si>
  <si>
    <t>新生代英语基础教程1 教师用书</t>
  </si>
  <si>
    <t>英语语音技能教程（第3版）</t>
  </si>
  <si>
    <t>北京语言大学出版社</t>
  </si>
  <si>
    <t>秦小怡</t>
  </si>
  <si>
    <t>39.00</t>
  </si>
  <si>
    <t>职场实用英语交际教程</t>
  </si>
  <si>
    <t>袁洪、钟蔚</t>
  </si>
  <si>
    <t>2021年06月</t>
  </si>
  <si>
    <t>教师礼仪与表达</t>
  </si>
  <si>
    <t>西南师范大学出版社</t>
  </si>
  <si>
    <t>江净帆、李晖旭</t>
  </si>
  <si>
    <t>自然科学基础</t>
  </si>
  <si>
    <t>上海交通大学出版社</t>
  </si>
  <si>
    <t>黄跃华、温盛伟</t>
  </si>
  <si>
    <r>
      <t>2021</t>
    </r>
    <r>
      <rPr>
        <sz val="10"/>
        <rFont val="宋体"/>
        <family val="0"/>
      </rPr>
      <t>年</t>
    </r>
    <r>
      <rPr>
        <sz val="10"/>
        <rFont val="宋体"/>
        <family val="0"/>
      </rPr>
      <t>5</t>
    </r>
    <r>
      <rPr>
        <sz val="10"/>
        <rFont val="宋体"/>
        <family val="0"/>
      </rPr>
      <t>月</t>
    </r>
  </si>
  <si>
    <t>解析几何</t>
  </si>
  <si>
    <t>北京大学出版社</t>
  </si>
  <si>
    <t>丘维声</t>
  </si>
  <si>
    <r>
      <t>2019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月</t>
    </r>
  </si>
  <si>
    <t>小学数学课程标准与教材研究</t>
  </si>
  <si>
    <t>马云鹏</t>
  </si>
  <si>
    <t>小学英语课程与教学</t>
  </si>
  <si>
    <t>陈冬花、冯建瑞</t>
  </si>
  <si>
    <r>
      <t>义务教育英语课程标准</t>
    </r>
    <r>
      <rPr>
        <sz val="10"/>
        <color indexed="8"/>
        <rFont val="Times New Roman"/>
        <family val="1"/>
      </rPr>
      <t>(2022</t>
    </r>
    <r>
      <rPr>
        <sz val="10"/>
        <color indexed="8"/>
        <rFont val="宋体"/>
        <family val="0"/>
      </rPr>
      <t>年版）解析</t>
    </r>
  </si>
  <si>
    <t>程晓堂</t>
  </si>
  <si>
    <t>河南省高校专升本考试专用教材·英语</t>
  </si>
  <si>
    <t>哈尔滨工业大学出版社</t>
  </si>
  <si>
    <t>王争伟</t>
  </si>
  <si>
    <t>2019年9月</t>
  </si>
  <si>
    <t>河南省高校专升本考试真题及模拟试卷汇编·英语</t>
  </si>
  <si>
    <t xml:space="preserve"> 河南省普通高等学校专升本招生考试命题研究组</t>
  </si>
  <si>
    <t>儿童发展与教育心理学</t>
  </si>
  <si>
    <t>王珺、任婧</t>
  </si>
  <si>
    <t>三笔字基础教程</t>
  </si>
  <si>
    <t>范丹红、邢敏村</t>
  </si>
  <si>
    <t>教师口语</t>
  </si>
  <si>
    <t>王素贞、李红霞、王晓雅</t>
  </si>
  <si>
    <t>外国文学教程(修订本)</t>
  </si>
  <si>
    <t>汪介之</t>
  </si>
  <si>
    <t>2018年01月</t>
  </si>
  <si>
    <t>跨文化交际</t>
  </si>
  <si>
    <t>祖晓梅</t>
  </si>
  <si>
    <t>2015年4月</t>
  </si>
  <si>
    <t>综合素质（小学版）</t>
  </si>
  <si>
    <t>华东师范大学出版社</t>
  </si>
  <si>
    <t>陈紫天、曾涛</t>
  </si>
  <si>
    <t>第四版</t>
  </si>
  <si>
    <t>2020年12月</t>
  </si>
  <si>
    <t>综合素质-模拟预测试卷（小学版）</t>
  </si>
  <si>
    <t>教师资格考试研究中心</t>
  </si>
  <si>
    <r>
      <t>教育教学知识与能力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小学版）</t>
    </r>
  </si>
  <si>
    <t>冯旭洋、李建、段碧花</t>
  </si>
  <si>
    <t>教育教学知识与能力--模拟预测试卷(小学版）</t>
  </si>
  <si>
    <t>面试教程(小学版）</t>
  </si>
  <si>
    <t>李冲锋</t>
  </si>
  <si>
    <t>2021年5月</t>
  </si>
  <si>
    <t>小学综合实践活动课程设计</t>
  </si>
  <si>
    <t>黄荣龙、李江、王莹</t>
  </si>
  <si>
    <t>2021年4月</t>
  </si>
  <si>
    <t>小学科学课程与教学</t>
  </si>
  <si>
    <t>蒲远波、袁聿军</t>
  </si>
  <si>
    <t>心理与教育测量</t>
  </si>
  <si>
    <t>暨南大学出版社</t>
  </si>
  <si>
    <t xml:space="preserve">戴海崎、张锋 </t>
  </si>
  <si>
    <t>健康心理学</t>
  </si>
  <si>
    <t>人民卫生出版社</t>
  </si>
  <si>
    <t>孙宏伟、黄雪薇</t>
  </si>
  <si>
    <t>社会心理学</t>
  </si>
  <si>
    <t>苑杰</t>
  </si>
  <si>
    <t>小学心理健康教育课程设计与教学指导</t>
  </si>
  <si>
    <t>大象出版社</t>
  </si>
  <si>
    <t>河南省基础教育教学研究室</t>
  </si>
  <si>
    <t>2019年11月</t>
  </si>
  <si>
    <t>生理心理学</t>
  </si>
  <si>
    <t>科学出版社</t>
  </si>
  <si>
    <t>李新旺</t>
  </si>
  <si>
    <t>2017年12月</t>
  </si>
  <si>
    <t>儿童发展心理学</t>
  </si>
  <si>
    <t>刘金花</t>
  </si>
  <si>
    <t>2017年3月</t>
  </si>
  <si>
    <t>英文儿歌学唱与创编</t>
  </si>
  <si>
    <t>陕西师范大学出版社</t>
  </si>
  <si>
    <t>祁继香、郭玉琴</t>
  </si>
  <si>
    <t>英语国家概况（修订版）</t>
  </si>
  <si>
    <t>谢福之、白晓煌</t>
  </si>
  <si>
    <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月</t>
    </r>
  </si>
  <si>
    <t>幼师英语</t>
  </si>
  <si>
    <t>赖秋香、曹莺莺、邱冬娘、潘丽</t>
  </si>
  <si>
    <t>学前英语教育活动设计</t>
  </si>
  <si>
    <t>黄心群</t>
  </si>
  <si>
    <t>2014年1月</t>
  </si>
  <si>
    <t>学前儿童艺术教育与活动指导</t>
  </si>
  <si>
    <t>贺梁、周玉梅、黄细英</t>
  </si>
  <si>
    <t>系部：服装系</t>
  </si>
  <si>
    <t>李璞</t>
  </si>
  <si>
    <t>9787518090884</t>
  </si>
  <si>
    <t>3D服装设计与应用</t>
  </si>
  <si>
    <t>中国纺织出版社</t>
  </si>
  <si>
    <t>王舒</t>
  </si>
  <si>
    <t>2022年01月</t>
  </si>
  <si>
    <t>69.80</t>
  </si>
  <si>
    <t>9787518034062</t>
  </si>
  <si>
    <t>服装工艺（第3版）</t>
  </si>
  <si>
    <t>张繁荣</t>
  </si>
  <si>
    <t>2017年05月</t>
  </si>
  <si>
    <t>48.00</t>
  </si>
  <si>
    <t>9787518041541</t>
  </si>
  <si>
    <t>服装结构制图与样板——提高篇</t>
  </si>
  <si>
    <t>王丽霞</t>
  </si>
  <si>
    <t>49.80</t>
  </si>
  <si>
    <t>9787549978649</t>
  </si>
  <si>
    <t>服装立体裁剪</t>
  </si>
  <si>
    <t>江苏凤凰教育出版社</t>
  </si>
  <si>
    <t>张蕾、许梦婷</t>
  </si>
  <si>
    <t>2021年11月</t>
  </si>
  <si>
    <t>35.00</t>
  </si>
  <si>
    <t>9787568278706</t>
  </si>
  <si>
    <t>服装陈列展示实务</t>
  </si>
  <si>
    <t>马丽群</t>
  </si>
  <si>
    <t>45.00</t>
  </si>
  <si>
    <t>服装材料学</t>
  </si>
  <si>
    <t>倪红</t>
  </si>
  <si>
    <t>2016年11月</t>
  </si>
  <si>
    <t>9787518028412</t>
  </si>
  <si>
    <t>服装结构制图与样板—基础篇</t>
  </si>
  <si>
    <t>2016年08月</t>
  </si>
  <si>
    <t>39.80</t>
  </si>
  <si>
    <t>9787518001194</t>
  </si>
  <si>
    <t>家用纺织品图案设计与应用</t>
  </si>
  <si>
    <t>张建辉、王福文</t>
  </si>
  <si>
    <t>2015年04月</t>
  </si>
  <si>
    <t>42.00</t>
  </si>
  <si>
    <t>9787200169997</t>
  </si>
  <si>
    <t>设计素描</t>
  </si>
  <si>
    <t>黄三胜</t>
  </si>
  <si>
    <t>2022年02月</t>
  </si>
  <si>
    <t>59.00</t>
  </si>
  <si>
    <t>装饰图案</t>
  </si>
  <si>
    <t>张潇</t>
  </si>
  <si>
    <t>2019年04月</t>
  </si>
  <si>
    <t>59.20</t>
  </si>
  <si>
    <t>构成——平面构成（第四版）</t>
  </si>
  <si>
    <t>张殊琳</t>
  </si>
  <si>
    <t>2023年07月</t>
  </si>
  <si>
    <t>47.80</t>
  </si>
  <si>
    <t>服装设计技术</t>
  </si>
  <si>
    <t>朱建军</t>
  </si>
  <si>
    <t>2014年09月</t>
  </si>
  <si>
    <t>品牌服装产品规划（第2版）</t>
  </si>
  <si>
    <t>谭国亮</t>
  </si>
  <si>
    <t>摄影基础与实践（第三版）</t>
  </si>
  <si>
    <t>孔伟</t>
  </si>
  <si>
    <t>2019年08月</t>
  </si>
  <si>
    <t>9787313203090</t>
  </si>
  <si>
    <t>室内软装配饰设计</t>
  </si>
  <si>
    <t>杨浩然</t>
  </si>
  <si>
    <t>9787568279628</t>
  </si>
  <si>
    <t>服饰品设计与制作</t>
  </si>
  <si>
    <t>祖秀霞</t>
  </si>
  <si>
    <t>2019年12月</t>
  </si>
  <si>
    <t>9787040515794</t>
  </si>
  <si>
    <t>市场营销概论——理论、实务、案例、实训（第三版）</t>
  </si>
  <si>
    <t>杨群祥</t>
  </si>
  <si>
    <t>44.80</t>
  </si>
  <si>
    <t>Photoshop CC 基础与案例教程</t>
  </si>
  <si>
    <t>四川大学出版社</t>
  </si>
  <si>
    <t>宫景政</t>
  </si>
  <si>
    <t>69.90</t>
  </si>
  <si>
    <t>Adobe Illustrator 图形设计与制作教程</t>
  </si>
  <si>
    <t>河北美术出版社</t>
  </si>
  <si>
    <t>沈丽贤</t>
  </si>
  <si>
    <t>65.80</t>
  </si>
  <si>
    <t>美术基础</t>
  </si>
  <si>
    <t xml:space="preserve">杜广彬 </t>
  </si>
  <si>
    <t>59.80</t>
  </si>
  <si>
    <t>9787568267465</t>
  </si>
  <si>
    <t>设计色彩</t>
  </si>
  <si>
    <t>刘卓</t>
  </si>
  <si>
    <t>2019年03月</t>
  </si>
  <si>
    <t>9787560377933</t>
  </si>
  <si>
    <t>CorelDRAW设计基础与案例教程</t>
  </si>
  <si>
    <t>何家辉</t>
  </si>
  <si>
    <t>2018年11月</t>
  </si>
  <si>
    <t>62.00</t>
  </si>
  <si>
    <t>9787121437946</t>
  </si>
  <si>
    <t>应用文写作（活页式）</t>
  </si>
  <si>
    <t>电子工业出版社</t>
  </si>
  <si>
    <t>杨晓华、谢景、高薇薇</t>
  </si>
  <si>
    <t>49.00</t>
  </si>
  <si>
    <t>9787518074723</t>
  </si>
  <si>
    <t>服装专题设计</t>
  </si>
  <si>
    <t>刘周海</t>
  </si>
  <si>
    <t>2020年09月</t>
  </si>
  <si>
    <t>9787549984558</t>
  </si>
  <si>
    <t>服装CAD制板</t>
  </si>
  <si>
    <t>侯庆兵</t>
  </si>
  <si>
    <t>2020年01月</t>
  </si>
  <si>
    <t>9787539885803</t>
  </si>
  <si>
    <t>服装制板与推板技术</t>
  </si>
  <si>
    <t>安徽美术出版社</t>
  </si>
  <si>
    <t>于述、王琳</t>
  </si>
  <si>
    <t>2018年12月</t>
  </si>
  <si>
    <t>56.00</t>
  </si>
  <si>
    <t>9787553985596</t>
  </si>
  <si>
    <t>电商直播运营实务</t>
  </si>
  <si>
    <t>湖南教育出版社</t>
  </si>
  <si>
    <t>阮小喻、李茂才</t>
  </si>
  <si>
    <t>9787568418591</t>
  </si>
  <si>
    <t>短视频制作与运营</t>
  </si>
  <si>
    <t>江苏大学出版社</t>
  </si>
  <si>
    <t>朱佳富、曾海均、王筱祺</t>
  </si>
  <si>
    <t>2022年09月</t>
  </si>
  <si>
    <t>9787518065523</t>
  </si>
  <si>
    <t>中西服装史（第2版）</t>
  </si>
  <si>
    <t>华梅</t>
  </si>
  <si>
    <t>2019年10月</t>
  </si>
  <si>
    <t>9787506450614</t>
  </si>
  <si>
    <t>现代绣花图案设计</t>
  </si>
  <si>
    <t>周李钧</t>
  </si>
  <si>
    <t>9787518068258</t>
  </si>
  <si>
    <t>中国传统经典纺织品纹样史</t>
  </si>
  <si>
    <t>李建亮</t>
  </si>
  <si>
    <t>2020年03月</t>
  </si>
  <si>
    <t>9787568410854</t>
  </si>
  <si>
    <t>新媒体营销</t>
  </si>
  <si>
    <t>曹芸、刘亚杰、 王志强</t>
  </si>
  <si>
    <t>9787518058853</t>
  </si>
  <si>
    <t>服装搭配实务</t>
  </si>
  <si>
    <t>张虹</t>
  </si>
  <si>
    <t>于书勤</t>
  </si>
  <si>
    <t>人际沟通与技巧</t>
  </si>
  <si>
    <t>杨佩月</t>
  </si>
  <si>
    <t xml:space="preserve">是 </t>
  </si>
  <si>
    <t>网店视觉营销与美工设计</t>
  </si>
  <si>
    <t>童海君、陈民利</t>
  </si>
  <si>
    <t>客户关系管理</t>
  </si>
  <si>
    <t>张永红</t>
  </si>
  <si>
    <t>网页设计与制作微课教程</t>
  </si>
  <si>
    <t>李敏</t>
  </si>
  <si>
    <t>电子商务企业经营沙盘模拟教程</t>
  </si>
  <si>
    <t>何伟</t>
  </si>
  <si>
    <t>网络广告理论与实务</t>
  </si>
  <si>
    <t>清华大学出版社</t>
  </si>
  <si>
    <t>杨连峰</t>
  </si>
  <si>
    <t>搜索引擎营销实战教程</t>
  </si>
  <si>
    <t>纪伟娟、贾昆霖</t>
  </si>
  <si>
    <t>跨境电子商务运营实务</t>
  </si>
  <si>
    <t>梁娟娟、段敬毅、林少华</t>
  </si>
  <si>
    <t>跨境电子商务基础</t>
  </si>
  <si>
    <t>张函</t>
  </si>
  <si>
    <t>电子商务概论</t>
  </si>
  <si>
    <t>李再跃 王从辉 孙浩</t>
  </si>
  <si>
    <t>网店客服</t>
  </si>
  <si>
    <t>刘桓、刘莉萍、赵建伟</t>
  </si>
  <si>
    <t>9787568278812</t>
  </si>
  <si>
    <t>管理基础与实践</t>
  </si>
  <si>
    <t>丁传奉</t>
  </si>
  <si>
    <t>市场营销实务</t>
  </si>
  <si>
    <t>北京师范大学出版社</t>
  </si>
  <si>
    <t>孙国忠、陆婷</t>
  </si>
  <si>
    <t>跨境电商客服</t>
  </si>
  <si>
    <t>韩雪</t>
  </si>
  <si>
    <t>供应链管理实务</t>
  </si>
  <si>
    <t>东北师范大学出版社</t>
  </si>
  <si>
    <t>吴颖</t>
  </si>
  <si>
    <t>物流运输管理：理论、实务、案例、实训</t>
  </si>
  <si>
    <t>东北财经大学出版社</t>
  </si>
  <si>
    <t>江建达</t>
  </si>
  <si>
    <t>生产物流运作管理</t>
  </si>
  <si>
    <t>陈鸿雁</t>
  </si>
  <si>
    <t>冷链物流管理</t>
  </si>
  <si>
    <t>中国海洋大学出版社</t>
  </si>
  <si>
    <t>宁鹏飞、刘华</t>
  </si>
  <si>
    <t>9787564771362</t>
  </si>
  <si>
    <t>电子商务物流</t>
  </si>
  <si>
    <t>电子科技大学出版社</t>
  </si>
  <si>
    <t>陈晓华、刘芳、房晶</t>
  </si>
  <si>
    <t>9787121345982</t>
  </si>
  <si>
    <t>办公软件高级应用任务驱动教程</t>
  </si>
  <si>
    <t xml:space="preserve">电子工业出版社有限公司  </t>
  </si>
  <si>
    <t>陈承欢</t>
  </si>
  <si>
    <t>仓储与配送管理实务</t>
  </si>
  <si>
    <t>胡子瑜</t>
  </si>
  <si>
    <t>国规</t>
  </si>
  <si>
    <t>国际货运代理实务</t>
  </si>
  <si>
    <t>邓传红、胡惟璇</t>
  </si>
  <si>
    <t>2023年</t>
  </si>
  <si>
    <t>9787560897295</t>
  </si>
  <si>
    <t>现代企业管理实务</t>
  </si>
  <si>
    <t>同济大学出版社</t>
  </si>
  <si>
    <t>王蓓</t>
  </si>
  <si>
    <t>46.80 </t>
  </si>
  <si>
    <t>采购管理</t>
  </si>
  <si>
    <t>梁世翔</t>
  </si>
  <si>
    <t>9787111676430</t>
  </si>
  <si>
    <t>制冷原理与设备</t>
  </si>
  <si>
    <t>机械工业出版社</t>
  </si>
  <si>
    <t>李晓东</t>
  </si>
  <si>
    <t>2021年05月</t>
  </si>
  <si>
    <t>物流运输管理实务</t>
  </si>
  <si>
    <t>高等教育出版社有限公司</t>
  </si>
  <si>
    <t>朱强</t>
  </si>
  <si>
    <t>9787534994524</t>
  </si>
  <si>
    <t>物流基础</t>
  </si>
  <si>
    <t>汪  泉</t>
  </si>
  <si>
    <t>经济学基础</t>
  </si>
  <si>
    <t>刘华</t>
  </si>
  <si>
    <t>2022年</t>
  </si>
  <si>
    <t>基础会计</t>
  </si>
  <si>
    <t>高香林</t>
  </si>
  <si>
    <t>市场营销基础与实务</t>
  </si>
  <si>
    <t>北京邮电大学出版社</t>
  </si>
  <si>
    <t>王水清</t>
  </si>
  <si>
    <t>2022年08月</t>
  </si>
  <si>
    <t>财务管理</t>
  </si>
  <si>
    <t>张玉英</t>
  </si>
  <si>
    <t>企业管理模拟指导教程</t>
  </si>
  <si>
    <t>王栓军</t>
  </si>
  <si>
    <t>新编统计学基础</t>
  </si>
  <si>
    <t>首都师范大学出版社</t>
  </si>
  <si>
    <t>苏宗敏、黄立强、刘雁</t>
  </si>
  <si>
    <t>系部：旅游与航空学院（盖章）</t>
  </si>
  <si>
    <t>王琼</t>
  </si>
  <si>
    <t>总量</t>
  </si>
  <si>
    <t>9787563744367</t>
  </si>
  <si>
    <t>地方导游基础知识</t>
  </si>
  <si>
    <t>旅游教育出版社</t>
  </si>
  <si>
    <t>全国导游人员资格考试教材编写组</t>
  </si>
  <si>
    <t>9787563742479</t>
  </si>
  <si>
    <t>全国导游基础知识</t>
  </si>
  <si>
    <t>9787121486947</t>
  </si>
  <si>
    <t>普通话与职场口语训练教程</t>
  </si>
  <si>
    <t>梁晓莉、 贾开吉、 王一宁</t>
  </si>
  <si>
    <t>2023年06月</t>
  </si>
  <si>
    <t>9787313187086</t>
  </si>
  <si>
    <t>酒店人力资源管理</t>
  </si>
  <si>
    <t>陈琦，李玲</t>
  </si>
  <si>
    <t>2021年12月</t>
  </si>
  <si>
    <t>9787040553710</t>
  </si>
  <si>
    <t>饭店服务礼仪</t>
  </si>
  <si>
    <t>宋华清、李岩</t>
  </si>
  <si>
    <t>2021年04月</t>
  </si>
  <si>
    <t>旅游心理学</t>
  </si>
  <si>
    <t>广西师范大学出版社</t>
  </si>
  <si>
    <t>周耀进</t>
  </si>
  <si>
    <t>民航危险品运输</t>
  </si>
  <si>
    <t>航空工业出版社</t>
  </si>
  <si>
    <t>易宵、段莎琪、李剑</t>
  </si>
  <si>
    <t>英语广播词</t>
  </si>
  <si>
    <t>赵守红、闫娟</t>
  </si>
  <si>
    <t>进出口商品归类实务精讲</t>
  </si>
  <si>
    <t>中国海关出版社</t>
  </si>
  <si>
    <t>倪淑如、倪波</t>
  </si>
  <si>
    <t>9787121441448</t>
  </si>
  <si>
    <t>旅游市场营销</t>
  </si>
  <si>
    <t>侯冰、杨黎、金仁重</t>
  </si>
  <si>
    <t>65</t>
  </si>
  <si>
    <t>高速铁路客运规章教程</t>
  </si>
  <si>
    <t>中南大学出版社</t>
  </si>
  <si>
    <t>孙棣、隋玉丰、高金盔</t>
  </si>
  <si>
    <t>铁路客运班组管理</t>
  </si>
  <si>
    <t>北京交通大学出版社</t>
  </si>
  <si>
    <t>王涛</t>
  </si>
  <si>
    <t>高速铁路概论</t>
  </si>
  <si>
    <t>李参、杜彩霞、黄巧欢</t>
  </si>
  <si>
    <t>9787503263170</t>
  </si>
  <si>
    <t>导游词创作与讲解</t>
  </si>
  <si>
    <t>中国旅游出版社</t>
  </si>
  <si>
    <t>范志萍、张丽利、张焱、魏莉霞</t>
  </si>
  <si>
    <t>2022年03月</t>
  </si>
  <si>
    <t>9787568165457</t>
  </si>
  <si>
    <t>旅游景区服务与管理</t>
  </si>
  <si>
    <t>长春东北师范大学出版社</t>
  </si>
  <si>
    <t>周丽君</t>
  </si>
  <si>
    <t>9787040555509</t>
  </si>
  <si>
    <t>旅行社经营管理（第三版）</t>
  </si>
  <si>
    <t>李娌</t>
  </si>
  <si>
    <t>9787568408684</t>
  </si>
  <si>
    <t>旅游学概论</t>
  </si>
  <si>
    <t>闻芳、杨辉</t>
  </si>
  <si>
    <t>2018年06月</t>
  </si>
  <si>
    <t>9787040566765</t>
  </si>
  <si>
    <t>酒店英语会话</t>
  </si>
  <si>
    <t>李永生</t>
  </si>
  <si>
    <t>2021年09月</t>
  </si>
  <si>
    <t>9787302601784</t>
  </si>
  <si>
    <t>主题宴会设计与管理实务</t>
  </si>
  <si>
    <t>王秋明、王久成、刘瑞军</t>
  </si>
  <si>
    <t>9787565437854</t>
  </si>
  <si>
    <t>前厅客房服务与管理——理论、实务、案例、实训</t>
  </si>
  <si>
    <t>秦承敏、王常红、孟文燕</t>
  </si>
  <si>
    <t>2020年04月</t>
  </si>
  <si>
    <t>9787030634252</t>
  </si>
  <si>
    <t>茶艺服务与管理</t>
  </si>
  <si>
    <t>饶雪梅</t>
  </si>
  <si>
    <t>2021年03月</t>
  </si>
  <si>
    <t>9787576307832</t>
  </si>
  <si>
    <t>酒店管理概论</t>
  </si>
  <si>
    <t>李伟清</t>
  </si>
  <si>
    <t>9787503267178</t>
  </si>
  <si>
    <t>酒水知识与酒吧管理</t>
  </si>
  <si>
    <t>匡家庆</t>
  </si>
  <si>
    <t>形体训练</t>
  </si>
  <si>
    <t>中航出版传媒有限责任公司</t>
  </si>
  <si>
    <t>尹菲</t>
  </si>
  <si>
    <t>中国旅游客源地与目的地概况</t>
  </si>
  <si>
    <t>王昆欣</t>
  </si>
  <si>
    <t>空中乘务情境英语</t>
  </si>
  <si>
    <t>范晔</t>
  </si>
  <si>
    <t>9787576301373</t>
  </si>
  <si>
    <t>民航服务礼仪</t>
  </si>
  <si>
    <t>唐忍雪、吕妮、黄华</t>
  </si>
  <si>
    <t>2021年08月</t>
  </si>
  <si>
    <t>民航概论</t>
  </si>
  <si>
    <t>江群</t>
  </si>
  <si>
    <t>9787113281113</t>
  </si>
  <si>
    <t>铁路旅客运输服务</t>
  </si>
  <si>
    <t>中国铁道出版社</t>
  </si>
  <si>
    <t>周平</t>
  </si>
  <si>
    <t>高速铁路客运服务英语</t>
  </si>
  <si>
    <t>闵丽平</t>
  </si>
  <si>
    <t>9787543341609</t>
  </si>
  <si>
    <t>旅游沟通技巧</t>
  </si>
  <si>
    <t>天津科技翻译出版有限公司</t>
  </si>
  <si>
    <t>肖靖</t>
  </si>
  <si>
    <t>系部：建工系</t>
  </si>
  <si>
    <t>姚艳红</t>
  </si>
  <si>
    <t>9787519868352</t>
  </si>
  <si>
    <t>工程测量</t>
  </si>
  <si>
    <t>中国电力出版社</t>
  </si>
  <si>
    <t>赵雪云</t>
  </si>
  <si>
    <t>9787040536737</t>
  </si>
  <si>
    <t>建筑信息模型（BIM）建模技术</t>
  </si>
  <si>
    <t>周佶</t>
  </si>
  <si>
    <t>9787122318756</t>
  </si>
  <si>
    <t>建筑工程计量与计价（河南版）</t>
  </si>
  <si>
    <t>化学工业出版社</t>
  </si>
  <si>
    <t>朱溢镕</t>
  </si>
  <si>
    <t>9787122239945</t>
  </si>
  <si>
    <r>
      <t>BIM</t>
    </r>
    <r>
      <rPr>
        <sz val="10"/>
        <color indexed="8"/>
        <rFont val="宋体"/>
        <family val="0"/>
      </rPr>
      <t>算量一图一练</t>
    </r>
  </si>
  <si>
    <t>9787301167373</t>
  </si>
  <si>
    <t>安装工程计量与计价</t>
  </si>
  <si>
    <t>北京大学出版社有限公司</t>
  </si>
  <si>
    <t>冯钢</t>
  </si>
  <si>
    <t>9787112239153</t>
  </si>
  <si>
    <t>建设工程项目管理</t>
  </si>
  <si>
    <t>中国建筑工业出版社</t>
  </si>
  <si>
    <t>银花</t>
  </si>
  <si>
    <t>9787576706901</t>
  </si>
  <si>
    <r>
      <rPr>
        <sz val="10"/>
        <color indexed="8"/>
        <rFont val="宋体"/>
        <family val="0"/>
      </rPr>
      <t>建设工程法规与案例分析</t>
    </r>
  </si>
  <si>
    <r>
      <rPr>
        <sz val="10"/>
        <color indexed="8"/>
        <rFont val="宋体"/>
        <family val="0"/>
      </rPr>
      <t>哈尔滨工业大学出版社</t>
    </r>
  </si>
  <si>
    <r>
      <rPr>
        <sz val="10"/>
        <color indexed="8"/>
        <rFont val="宋体"/>
        <family val="0"/>
      </rPr>
      <t>魏成惠</t>
    </r>
  </si>
  <si>
    <r>
      <rPr>
        <sz val="10"/>
        <color indexed="8"/>
        <rFont val="宋体"/>
        <family val="0"/>
      </rPr>
      <t>第一版</t>
    </r>
  </si>
  <si>
    <r>
      <rPr>
        <sz val="10"/>
        <color indexed="8"/>
        <rFont val="宋体"/>
        <family val="0"/>
      </rPr>
      <t>其他</t>
    </r>
  </si>
  <si>
    <t>9787566132987</t>
  </si>
  <si>
    <r>
      <rPr>
        <sz val="10"/>
        <color indexed="8"/>
        <rFont val="宋体"/>
        <family val="0"/>
      </rPr>
      <t>建筑材料</t>
    </r>
  </si>
  <si>
    <r>
      <rPr>
        <sz val="10"/>
        <color indexed="8"/>
        <rFont val="宋体"/>
        <family val="0"/>
      </rPr>
      <t>哈尔滨工程大学出版社</t>
    </r>
  </si>
  <si>
    <r>
      <rPr>
        <sz val="10"/>
        <color indexed="8"/>
        <rFont val="宋体"/>
        <family val="0"/>
      </rPr>
      <t>张丽珺</t>
    </r>
  </si>
  <si>
    <t>9787564571795</t>
  </si>
  <si>
    <t>建筑识图与构造</t>
  </si>
  <si>
    <t>郑州大学出版社</t>
  </si>
  <si>
    <t>卫国芳</t>
  </si>
  <si>
    <t>9787568299794</t>
  </si>
  <si>
    <t>建筑结构与识图</t>
  </si>
  <si>
    <t>周晖</t>
  </si>
  <si>
    <t>9787564599884</t>
  </si>
  <si>
    <t>建筑CAD</t>
  </si>
  <si>
    <t>9787568531443</t>
  </si>
  <si>
    <t>建筑施工技术</t>
  </si>
  <si>
    <t>钱大行</t>
  </si>
  <si>
    <t>9787576704686</t>
  </si>
  <si>
    <r>
      <rPr>
        <sz val="10"/>
        <color indexed="8"/>
        <rFont val="宋体"/>
        <family val="0"/>
      </rPr>
      <t>工程招投标与合同管理</t>
    </r>
  </si>
  <si>
    <r>
      <rPr>
        <sz val="10"/>
        <color indexed="8"/>
        <rFont val="宋体"/>
        <family val="0"/>
      </rPr>
      <t>张婷</t>
    </r>
  </si>
  <si>
    <t>9787566724120</t>
  </si>
  <si>
    <r>
      <rPr>
        <sz val="10"/>
        <color indexed="8"/>
        <rFont val="宋体"/>
        <family val="0"/>
      </rPr>
      <t>装配式混凝土建筑设计与施工</t>
    </r>
  </si>
  <si>
    <r>
      <rPr>
        <sz val="10"/>
        <color indexed="8"/>
        <rFont val="宋体"/>
        <family val="0"/>
      </rPr>
      <t>湖南大学出版社</t>
    </r>
  </si>
  <si>
    <r>
      <rPr>
        <sz val="10"/>
        <color indexed="8"/>
        <rFont val="宋体"/>
        <family val="0"/>
      </rPr>
      <t>徐翔宇</t>
    </r>
  </si>
  <si>
    <t>9787577000800</t>
  </si>
  <si>
    <r>
      <rPr>
        <sz val="10"/>
        <color indexed="8"/>
        <rFont val="宋体"/>
        <family val="0"/>
      </rPr>
      <t>建筑工程质量与安全管理</t>
    </r>
  </si>
  <si>
    <r>
      <rPr>
        <sz val="10"/>
        <color indexed="8"/>
        <rFont val="宋体"/>
        <family val="0"/>
      </rPr>
      <t>电子科技大学出版社</t>
    </r>
  </si>
  <si>
    <r>
      <rPr>
        <sz val="10"/>
        <color indexed="8"/>
        <rFont val="宋体"/>
        <family val="0"/>
      </rPr>
      <t>张菁菁</t>
    </r>
  </si>
  <si>
    <t>9787560370811</t>
  </si>
  <si>
    <r>
      <rPr>
        <sz val="10"/>
        <color indexed="8"/>
        <rFont val="宋体"/>
        <family val="0"/>
      </rPr>
      <t>土木工程概论</t>
    </r>
  </si>
  <si>
    <r>
      <rPr>
        <sz val="10"/>
        <color indexed="8"/>
        <rFont val="宋体"/>
        <family val="0"/>
      </rPr>
      <t>赵黎明</t>
    </r>
  </si>
  <si>
    <t>9787568912921</t>
  </si>
  <si>
    <t>装配式混凝土建筑施工</t>
  </si>
  <si>
    <t>重庆大学出版社</t>
  </si>
  <si>
    <t>王鑫</t>
  </si>
  <si>
    <t>9787568531634</t>
  </si>
  <si>
    <t>地基与基础</t>
  </si>
  <si>
    <t>苏德利</t>
  </si>
  <si>
    <t>9787576702446</t>
  </si>
  <si>
    <r>
      <rPr>
        <sz val="10"/>
        <color indexed="8"/>
        <rFont val="宋体"/>
        <family val="0"/>
      </rPr>
      <t>工程经济</t>
    </r>
  </si>
  <si>
    <r>
      <rPr>
        <sz val="10"/>
        <color indexed="8"/>
        <rFont val="宋体"/>
        <family val="0"/>
      </rPr>
      <t>杨应</t>
    </r>
  </si>
  <si>
    <t>9787564555207</t>
  </si>
  <si>
    <t>建筑力学与结构</t>
  </si>
  <si>
    <t>杨文选</t>
  </si>
  <si>
    <t>9787112278459</t>
  </si>
  <si>
    <r>
      <rPr>
        <sz val="10"/>
        <rFont val="宋体"/>
        <family val="0"/>
      </rPr>
      <t>平法识图与钢筋翻样</t>
    </r>
  </si>
  <si>
    <r>
      <rPr>
        <sz val="10"/>
        <rFont val="宋体"/>
        <family val="0"/>
      </rPr>
      <t>中国建筑工业出版社</t>
    </r>
  </si>
  <si>
    <r>
      <rPr>
        <sz val="10"/>
        <rFont val="宋体"/>
        <family val="0"/>
      </rPr>
      <t>黄梅</t>
    </r>
  </si>
  <si>
    <r>
      <rPr>
        <sz val="10"/>
        <rFont val="宋体"/>
        <family val="0"/>
      </rPr>
      <t>第三版</t>
    </r>
  </si>
  <si>
    <r>
      <rPr>
        <sz val="10"/>
        <rFont val="宋体"/>
        <family val="0"/>
      </rPr>
      <t>其他</t>
    </r>
  </si>
  <si>
    <t>9787503042447</t>
  </si>
  <si>
    <t>GNSS定位测量</t>
  </si>
  <si>
    <t>测绘出版社</t>
  </si>
  <si>
    <t>周建郑</t>
  </si>
  <si>
    <t>9787568929455</t>
  </si>
  <si>
    <t>数字测图</t>
  </si>
  <si>
    <t>冯大福</t>
  </si>
  <si>
    <t>9787562950042</t>
  </si>
  <si>
    <t>工程变形检测</t>
  </si>
  <si>
    <t>武汉理工大学出版社</t>
  </si>
  <si>
    <t>郝亚东</t>
  </si>
  <si>
    <t>9787550925502</t>
  </si>
  <si>
    <t>摄影测量</t>
  </si>
  <si>
    <t>黄河水利出版社</t>
  </si>
  <si>
    <t>张丹</t>
  </si>
  <si>
    <t>9787040573084</t>
  </si>
  <si>
    <t>建筑工程制图与识图</t>
  </si>
  <si>
    <t>莫章金</t>
  </si>
  <si>
    <t>9787811308860</t>
  </si>
  <si>
    <r>
      <t>Photoshop CC</t>
    </r>
    <r>
      <rPr>
        <sz val="10"/>
        <color indexed="8"/>
        <rFont val="宋体"/>
        <family val="0"/>
      </rPr>
      <t>建筑室内外效果图后期处理案例教程</t>
    </r>
  </si>
  <si>
    <r>
      <rPr>
        <sz val="10"/>
        <color indexed="8"/>
        <rFont val="宋体"/>
        <family val="0"/>
      </rPr>
      <t>江苏大学出版社</t>
    </r>
  </si>
  <si>
    <r>
      <rPr>
        <sz val="10"/>
        <color indexed="8"/>
        <rFont val="宋体"/>
        <family val="0"/>
      </rPr>
      <t>杨明</t>
    </r>
  </si>
  <si>
    <t>9787566124258</t>
  </si>
  <si>
    <r>
      <rPr>
        <sz val="10"/>
        <color indexed="8"/>
        <rFont val="宋体"/>
        <family val="0"/>
      </rPr>
      <t>室内陈设设计</t>
    </r>
  </si>
  <si>
    <r>
      <rPr>
        <sz val="10"/>
        <color indexed="8"/>
        <rFont val="宋体"/>
        <family val="0"/>
      </rPr>
      <t>陈卢鹏</t>
    </r>
  </si>
  <si>
    <r>
      <rPr>
        <sz val="10"/>
        <color indexed="8"/>
        <rFont val="宋体"/>
        <family val="0"/>
      </rPr>
      <t>第二版</t>
    </r>
  </si>
  <si>
    <t>9787111623120</t>
  </si>
  <si>
    <t>建筑装饰设计原理</t>
  </si>
  <si>
    <t>焦涛</t>
  </si>
  <si>
    <t>9787040514292</t>
  </si>
  <si>
    <t>建筑装饰装修工程施工</t>
  </si>
  <si>
    <t>任雪丹</t>
  </si>
  <si>
    <t>9787112253692</t>
  </si>
  <si>
    <t>建筑装饰施工图识图</t>
  </si>
  <si>
    <t>王萧</t>
  </si>
  <si>
    <t>9787568536882</t>
  </si>
  <si>
    <t>素描速写</t>
  </si>
  <si>
    <t>韩明辉</t>
  </si>
  <si>
    <t>9787305257681</t>
  </si>
  <si>
    <r>
      <rPr>
        <sz val="10"/>
        <color indexed="8"/>
        <rFont val="宋体"/>
        <family val="0"/>
      </rPr>
      <t>建筑装饰制图</t>
    </r>
  </si>
  <si>
    <r>
      <rPr>
        <sz val="10"/>
        <color indexed="8"/>
        <rFont val="宋体"/>
        <family val="0"/>
      </rPr>
      <t>南京大学出版社</t>
    </r>
  </si>
  <si>
    <r>
      <rPr>
        <sz val="10"/>
        <color indexed="8"/>
        <rFont val="宋体"/>
        <family val="0"/>
      </rPr>
      <t>张丽艳</t>
    </r>
  </si>
  <si>
    <t>9787301286890</t>
  </si>
  <si>
    <r>
      <rPr>
        <sz val="10"/>
        <rFont val="宋体"/>
        <family val="0"/>
      </rPr>
      <t>中外建筑史</t>
    </r>
  </si>
  <si>
    <t>袁新华</t>
  </si>
  <si>
    <r>
      <rPr>
        <sz val="10"/>
        <color indexed="8"/>
        <rFont val="宋体"/>
        <family val="0"/>
      </rPr>
      <t>国家规划</t>
    </r>
  </si>
  <si>
    <t>9787576309836</t>
  </si>
  <si>
    <r>
      <rPr>
        <sz val="10"/>
        <color indexed="8"/>
        <rFont val="宋体"/>
        <family val="0"/>
      </rPr>
      <t>建筑装饰构造</t>
    </r>
  </si>
  <si>
    <r>
      <rPr>
        <sz val="10"/>
        <color indexed="8"/>
        <rFont val="宋体"/>
        <family val="0"/>
      </rPr>
      <t>北京理工大学出版社</t>
    </r>
  </si>
  <si>
    <t>涂群岚</t>
  </si>
  <si>
    <r>
      <rPr>
        <sz val="10"/>
        <color indexed="8"/>
        <rFont val="宋体"/>
        <family val="0"/>
      </rPr>
      <t>第四版</t>
    </r>
  </si>
  <si>
    <t>9787576303704</t>
  </si>
  <si>
    <r>
      <rPr>
        <sz val="10"/>
        <color indexed="8"/>
        <rFont val="宋体"/>
        <family val="0"/>
      </rPr>
      <t>居住空间设计</t>
    </r>
  </si>
  <si>
    <r>
      <rPr>
        <sz val="10"/>
        <color indexed="8"/>
        <rFont val="宋体"/>
        <family val="0"/>
      </rPr>
      <t>张雪</t>
    </r>
  </si>
  <si>
    <t>9787301293720</t>
  </si>
  <si>
    <t>3ds max 2016 &amp; VRay室内设计案例教程</t>
  </si>
  <si>
    <t>伍福军</t>
  </si>
  <si>
    <t>9787307207646</t>
  </si>
  <si>
    <t>室内设计原理</t>
  </si>
  <si>
    <t>武汉大学出版社</t>
  </si>
  <si>
    <t>谢舰锋</t>
  </si>
  <si>
    <r>
      <rPr>
        <sz val="10"/>
        <rFont val="宋体"/>
        <family val="0"/>
      </rPr>
      <t>第一版</t>
    </r>
  </si>
  <si>
    <t>系部：信工系</t>
  </si>
  <si>
    <t>王会芳</t>
  </si>
  <si>
    <t>数字电子技术</t>
  </si>
  <si>
    <t>邱寄帆</t>
  </si>
  <si>
    <t>封面 扉页 
规划编号查询截图</t>
  </si>
  <si>
    <t>网页设计与制作教程——Web前端开发</t>
  </si>
  <si>
    <t>刘瑞新</t>
  </si>
  <si>
    <t>单片机应用技术项目教程</t>
  </si>
  <si>
    <t>郭志勇</t>
  </si>
  <si>
    <t>OpenStack云平台部署与高可用实战</t>
  </si>
  <si>
    <t>肖睿、雷宇飞</t>
  </si>
  <si>
    <t>Linux系统管理基础项目教程（CentOS 7.2）</t>
  </si>
  <si>
    <t>金京犬、杨寅冬</t>
  </si>
  <si>
    <t>Android移动开发基础案例教程 （第2版）</t>
  </si>
  <si>
    <t>人民邮电出版社有限公司</t>
  </si>
  <si>
    <t>张泽华</t>
  </si>
  <si>
    <t>Spark大数据技术与应用</t>
  </si>
  <si>
    <t>肖芳、张良均</t>
  </si>
  <si>
    <t>网络综合布线系统工程技术实训教程</t>
  </si>
  <si>
    <t>王公儒</t>
  </si>
  <si>
    <t>网络设备配置与管理项目式教程</t>
  </si>
  <si>
    <t>周汉清</t>
  </si>
  <si>
    <t>9787302542896</t>
  </si>
  <si>
    <t>Visual C#程序设计项目案例教程</t>
  </si>
  <si>
    <t>郑伟</t>
  </si>
  <si>
    <t>9787566420640</t>
  </si>
  <si>
    <t>网页设计与制作</t>
  </si>
  <si>
    <t>安徽大学出版</t>
  </si>
  <si>
    <t>李京文</t>
  </si>
  <si>
    <t>Python程序设计任务驱动式教程</t>
  </si>
  <si>
    <r>
      <rPr>
        <sz val="10"/>
        <color indexed="8"/>
        <rFont val="宋体"/>
        <family val="0"/>
      </rPr>
      <t>陈承欢</t>
    </r>
  </si>
  <si>
    <t>网页设计与制作微课教程（第4版）</t>
  </si>
  <si>
    <t>第4版</t>
  </si>
  <si>
    <t>9787113288976 </t>
  </si>
  <si>
    <t>计算机网络技术与实训</t>
  </si>
  <si>
    <t>中国铁道出版社有限公司</t>
  </si>
  <si>
    <t>杨云、吴敏、邱清辉</t>
  </si>
  <si>
    <t>HTML5+CSS3网站设计基础教程</t>
  </si>
  <si>
    <t>黑马程序员</t>
  </si>
  <si>
    <t xml:space="preserve">国家规划
</t>
  </si>
  <si>
    <t>Photoshop CC 2019实例教程（全彩微课版）</t>
  </si>
  <si>
    <t>周建国</t>
  </si>
  <si>
    <t>计算机应用基础</t>
  </si>
  <si>
    <t>侯冬梅</t>
  </si>
  <si>
    <t xml:space="preserve">9787313202956
</t>
  </si>
  <si>
    <t xml:space="preserve">造型基础
</t>
  </si>
  <si>
    <t xml:space="preserve">上海交通大学出版社
</t>
  </si>
  <si>
    <t xml:space="preserve">王建伟
</t>
  </si>
  <si>
    <t xml:space="preserve">第二版
</t>
  </si>
  <si>
    <t xml:space="preserve">2021年05月
</t>
  </si>
  <si>
    <t>计算机应用基础(Windows7+Office2010)</t>
  </si>
  <si>
    <t>王彦超、姚东永、宫蕾</t>
  </si>
  <si>
    <t>省部级规划</t>
  </si>
  <si>
    <t>Java程序设计项目化教程</t>
  </si>
  <si>
    <t>曹凤莲</t>
  </si>
  <si>
    <t>虚拟现实项目开发教程</t>
  </si>
  <si>
    <t>张芬芬、唐军广</t>
  </si>
  <si>
    <t>样书</t>
  </si>
  <si>
    <t>ETL数据整合与处理（Kettle）</t>
  </si>
  <si>
    <t>王雪松、张良均</t>
  </si>
  <si>
    <t>手机摄影教程</t>
  </si>
  <si>
    <t>李程、 李敏 、赵宁</t>
  </si>
  <si>
    <t>Web安全与防护</t>
  </si>
  <si>
    <t>王立进、朱宪花</t>
  </si>
  <si>
    <t>高级路由交换技术与应用</t>
  </si>
  <si>
    <t>周桐、刘宇、窦晨</t>
  </si>
  <si>
    <t>NoSQL数据库技术与应用</t>
  </si>
  <si>
    <t>MySQL数据库入门</t>
  </si>
  <si>
    <t>Premiere +After Effects 影视编辑与后期制作</t>
  </si>
  <si>
    <t>李冬芸、杨振东</t>
  </si>
  <si>
    <t>黄峻峰、钟军、王若贤</t>
  </si>
  <si>
    <t>Java Web编程技术</t>
  </si>
  <si>
    <t>西安电子科技大学出版社</t>
  </si>
  <si>
    <t>李丹</t>
  </si>
  <si>
    <t>Python程序设计与数据分析</t>
  </si>
  <si>
    <t>张金荣、林民山、阮锦新</t>
  </si>
  <si>
    <t>大数据平台运维（初级）</t>
  </si>
  <si>
    <t>新华三技术有限公司</t>
  </si>
  <si>
    <t>信息技术计算机等级考试模块</t>
  </si>
  <si>
    <t>王鸿飞、杨新芳</t>
  </si>
  <si>
    <t>C语言程序设计</t>
  </si>
  <si>
    <t>张玉生、刘炎、张亚红</t>
  </si>
  <si>
    <t>Java语言程序设计</t>
  </si>
  <si>
    <t>张宏升、刘念、王莉</t>
  </si>
  <si>
    <t>简笔画教程（微课版</t>
  </si>
  <si>
    <t>徐峰、宋娜波</t>
  </si>
  <si>
    <t>系部：基础部</t>
  </si>
  <si>
    <t>联系人：彭团辉</t>
  </si>
  <si>
    <t>电话：13140500266</t>
  </si>
  <si>
    <t>球类运动--足球</t>
  </si>
  <si>
    <t>蔡向阳、王崇喜</t>
  </si>
  <si>
    <t>否</t>
  </si>
  <si>
    <t>运动生理学</t>
  </si>
  <si>
    <t>邓树勋、王健、乔德才、郝选明</t>
  </si>
  <si>
    <t>体育心理学</t>
  </si>
  <si>
    <t>季浏、殷恒婵、颜军</t>
  </si>
  <si>
    <t>2016年01月</t>
  </si>
  <si>
    <t>田径</t>
  </si>
  <si>
    <t>李鸿江</t>
  </si>
  <si>
    <t>2104年06月</t>
  </si>
  <si>
    <t>球类运动--篮球</t>
  </si>
  <si>
    <t>王家宏</t>
  </si>
  <si>
    <t>2015年12月</t>
  </si>
  <si>
    <t>武术</t>
  </si>
  <si>
    <t>蔡仲林、周之华</t>
  </si>
  <si>
    <t>2015年06月</t>
  </si>
  <si>
    <t>运动解剖学</t>
  </si>
  <si>
    <t>李世昌</t>
  </si>
  <si>
    <t>2015年01月</t>
  </si>
  <si>
    <t>学校体育学</t>
  </si>
  <si>
    <t>潘绍伟、于可红</t>
  </si>
  <si>
    <t>高职体育与健康</t>
  </si>
  <si>
    <t>北京体育大学出版社</t>
  </si>
  <si>
    <t>张立军、梨伟、赵一刚、杨彬、王建忠、张宾</t>
  </si>
  <si>
    <t>2010年07月</t>
  </si>
  <si>
    <t>高等数学</t>
  </si>
  <si>
    <t>赵巧荣、张琪</t>
  </si>
  <si>
    <t>普通话教程</t>
  </si>
  <si>
    <t>高乃尧、宋睿、白彩香、杨兰</t>
  </si>
  <si>
    <t>第九版</t>
  </si>
  <si>
    <t>体操</t>
  </si>
  <si>
    <t>张涵劲</t>
  </si>
  <si>
    <t>2015年03月</t>
  </si>
  <si>
    <t>乒乓球训练教程</t>
  </si>
  <si>
    <t>于可红、张辉</t>
  </si>
  <si>
    <t>体育概论</t>
  </si>
  <si>
    <t>杨文轩、陈琦</t>
  </si>
  <si>
    <t>运动损伤与康复</t>
  </si>
  <si>
    <t>王国祥、王琳</t>
  </si>
  <si>
    <t>运动训练学</t>
  </si>
  <si>
    <t>田麦久</t>
  </si>
  <si>
    <t>2017年04月</t>
  </si>
  <si>
    <t>小学班级管理</t>
  </si>
  <si>
    <t>周琴、黄敏、潘伟峰</t>
  </si>
  <si>
    <t>系部：（盖章）</t>
  </si>
  <si>
    <t>教材选用委员会意见</t>
  </si>
  <si>
    <t>39.00 </t>
  </si>
  <si>
    <t>古代汉语（第１册·校订重排本）</t>
  </si>
  <si>
    <t>中华书局</t>
  </si>
  <si>
    <t>王力</t>
  </si>
  <si>
    <t>9787101132441</t>
  </si>
  <si>
    <t>古代汉语（校订重排本·第2册·平装）</t>
  </si>
  <si>
    <t>杨玉如、肖琼、杨丽萍</t>
  </si>
  <si>
    <t>杜宇虹、阮  星</t>
  </si>
  <si>
    <t>2019年8月</t>
  </si>
  <si>
    <r>
      <t>中国现当代文学史</t>
    </r>
    <r>
      <rPr>
        <sz val="10"/>
        <rFont val="宋体"/>
        <family val="0"/>
      </rPr>
      <t xml:space="preserve">
</t>
    </r>
  </si>
  <si>
    <t xml:space="preserve">哈尔滨工业大学出版社 </t>
  </si>
  <si>
    <t xml:space="preserve">王争伟 </t>
  </si>
  <si>
    <t>河南省普通高等学校专升本招生考试命题研究组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</si>
</sst>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  <numFmt numFmtId="178" formatCode="yyyy&quot;年&quot;mm&quot;月&quot;"/>
    <numFmt numFmtId="179" formatCode="0.00_ "/>
    <numFmt numFmtId="180" formatCode="0.00_);[Red]\(0.00\)"/>
    <numFmt numFmtId="181" formatCode="0;[Red]0"/>
    <numFmt numFmtId="182" formatCode="0_);[Red]\(0\)"/>
    <numFmt numFmtId="183" formatCode="000000"/>
    <numFmt numFmtId="184" formatCode="0.00;[Red]0.00"/>
    <numFmt numFmtId="185" formatCode="yyyy&quot;年&quot;mm&quot;月&quot;;@"/>
    <numFmt numFmtId="186" formatCode="#,##0.00_ "/>
    <numFmt numFmtId="187" formatCode="0.00_);\(0.00\)"/>
  </numFmts>
  <fonts count="7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48"/>
      <name val="宋体"/>
      <family val="0"/>
    </font>
    <font>
      <sz val="10"/>
      <name val="Times New Roman"/>
      <family val="1"/>
    </font>
    <font>
      <sz val="10"/>
      <color indexed="8"/>
      <name val="汉仪书宋二KW"/>
      <family val="0"/>
    </font>
    <font>
      <sz val="10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Helvetica"/>
      <family val="2"/>
    </font>
    <font>
      <sz val="12"/>
      <color indexed="8"/>
      <name val="宋体"/>
      <family val="0"/>
    </font>
    <font>
      <sz val="10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  <font>
      <sz val="10"/>
      <color rgb="FF417FF9"/>
      <name val="宋体"/>
      <family val="0"/>
    </font>
    <font>
      <sz val="10"/>
      <color theme="1"/>
      <name val="Calibri"/>
      <family val="0"/>
    </font>
    <font>
      <sz val="10"/>
      <color rgb="FF000000"/>
      <name val="汉仪书宋二KW"/>
      <family val="0"/>
    </font>
    <font>
      <sz val="10"/>
      <color rgb="FF323232"/>
      <name val="宋体"/>
      <family val="0"/>
    </font>
    <font>
      <sz val="10"/>
      <name val="Calibri"/>
      <family val="0"/>
    </font>
    <font>
      <sz val="9"/>
      <color rgb="FF000000"/>
      <name val="宋体"/>
      <family val="0"/>
    </font>
    <font>
      <sz val="9"/>
      <color rgb="FF000000"/>
      <name val="Calibri"/>
      <family val="0"/>
    </font>
    <font>
      <sz val="9"/>
      <color theme="1"/>
      <name val="宋体"/>
      <family val="0"/>
    </font>
    <font>
      <sz val="10"/>
      <color rgb="FF333333"/>
      <name val="Helvetica"/>
      <family val="2"/>
    </font>
    <font>
      <sz val="9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4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2" fillId="9" borderId="0" applyNumberFormat="0" applyBorder="0" applyAlignment="0" applyProtection="0"/>
    <xf numFmtId="0" fontId="43" fillId="0" borderId="5" applyNumberFormat="0" applyFill="0" applyAlignment="0" applyProtection="0"/>
    <xf numFmtId="0" fontId="42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2" fillId="0" borderId="8" applyNumberFormat="0" applyFill="0" applyAlignment="0" applyProtection="0"/>
    <xf numFmtId="0" fontId="7" fillId="15" borderId="0" applyNumberFormat="0" applyBorder="0" applyAlignment="0" applyProtection="0"/>
    <xf numFmtId="0" fontId="53" fillId="0" borderId="9" applyNumberFormat="0" applyFill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39" fillId="18" borderId="0" applyNumberFormat="0" applyBorder="0" applyAlignment="0" applyProtection="0"/>
    <xf numFmtId="0" fontId="42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0" applyNumberFormat="0" applyBorder="0" applyAlignment="0" applyProtection="0"/>
    <xf numFmtId="0" fontId="0" fillId="0" borderId="0">
      <alignment vertical="center"/>
      <protection/>
    </xf>
    <xf numFmtId="0" fontId="39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39" fillId="32" borderId="0" applyNumberFormat="0" applyBorder="0" applyAlignment="0" applyProtection="0"/>
    <xf numFmtId="0" fontId="42" fillId="3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1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6" fillId="34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177" fontId="56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77" fontId="56" fillId="0" borderId="10" xfId="0" applyNumberFormat="1" applyFont="1" applyFill="1" applyBorder="1" applyAlignment="1">
      <alignment horizontal="center" vertical="center" wrapText="1"/>
    </xf>
    <xf numFmtId="179" fontId="56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35" borderId="10" xfId="28" applyFont="1" applyFill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57" fontId="6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2" fillId="35" borderId="10" xfId="70" applyNumberFormat="1" applyFont="1" applyFill="1" applyBorder="1" applyAlignment="1">
      <alignment horizontal="center" vertical="center"/>
      <protection/>
    </xf>
    <xf numFmtId="180" fontId="2" fillId="35" borderId="10" xfId="70" applyNumberFormat="1" applyFont="1" applyFill="1" applyBorder="1" applyAlignment="1">
      <alignment horizontal="center" vertical="center"/>
      <protection/>
    </xf>
    <xf numFmtId="49" fontId="5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180" fontId="56" fillId="0" borderId="10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57" fontId="2" fillId="0" borderId="14" xfId="0" applyNumberFormat="1" applyFont="1" applyFill="1" applyBorder="1" applyAlignment="1">
      <alignment horizontal="center" vertical="center" wrapText="1"/>
    </xf>
    <xf numFmtId="181" fontId="56" fillId="35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179" fontId="2" fillId="34" borderId="10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81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57" fontId="6" fillId="0" borderId="15" xfId="0" applyNumberFormat="1" applyFont="1" applyFill="1" applyBorder="1" applyAlignment="1">
      <alignment horizontal="center" vertical="center" wrapText="1"/>
    </xf>
    <xf numFmtId="179" fontId="6" fillId="0" borderId="15" xfId="0" applyNumberFormat="1" applyFont="1" applyFill="1" applyBorder="1" applyAlignment="1">
      <alignment horizontal="center" vertical="center" wrapText="1"/>
    </xf>
    <xf numFmtId="176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179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2" fillId="35" borderId="13" xfId="68" applyFont="1" applyFill="1" applyBorder="1" applyAlignment="1">
      <alignment horizontal="center" vertical="center" wrapText="1"/>
      <protection/>
    </xf>
    <xf numFmtId="179" fontId="6" fillId="0" borderId="10" xfId="0" applyNumberFormat="1" applyFont="1" applyFill="1" applyBorder="1" applyAlignment="1">
      <alignment horizontal="center" vertical="center" wrapText="1"/>
    </xf>
    <xf numFmtId="176" fontId="6" fillId="0" borderId="12" xfId="62" applyNumberFormat="1" applyFont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 wrapText="1"/>
    </xf>
    <xf numFmtId="176" fontId="6" fillId="0" borderId="12" xfId="33" applyNumberFormat="1" applyFont="1" applyBorder="1" applyAlignment="1">
      <alignment horizontal="center" vertical="center" wrapText="1"/>
      <protection/>
    </xf>
    <xf numFmtId="0" fontId="56" fillId="0" borderId="10" xfId="33" applyFont="1" applyBorder="1" applyAlignment="1">
      <alignment horizontal="center" vertical="center" wrapText="1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 vertical="center" wrapText="1"/>
    </xf>
    <xf numFmtId="181" fontId="56" fillId="0" borderId="18" xfId="0" applyNumberFormat="1" applyFont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179" fontId="56" fillId="0" borderId="18" xfId="0" applyNumberFormat="1" applyFont="1" applyBorder="1" applyAlignment="1">
      <alignment horizontal="center" vertical="center" wrapText="1"/>
    </xf>
    <xf numFmtId="181" fontId="56" fillId="0" borderId="19" xfId="0" applyNumberFormat="1" applyFont="1" applyBorder="1" applyAlignment="1">
      <alignment horizontal="center" vertical="center" wrapText="1"/>
    </xf>
    <xf numFmtId="0" fontId="56" fillId="0" borderId="18" xfId="0" applyNumberFormat="1" applyFont="1" applyFill="1" applyBorder="1" applyAlignment="1">
      <alignment horizontal="center" vertical="center" wrapText="1"/>
    </xf>
    <xf numFmtId="0" fontId="56" fillId="0" borderId="18" xfId="0" applyNumberFormat="1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/>
    </xf>
    <xf numFmtId="176" fontId="2" fillId="0" borderId="17" xfId="62" applyNumberFormat="1" applyFont="1" applyFill="1" applyBorder="1" applyAlignment="1">
      <alignment horizontal="center" vertical="center" wrapText="1"/>
      <protection/>
    </xf>
    <xf numFmtId="177" fontId="2" fillId="0" borderId="17" xfId="62" applyNumberFormat="1" applyFont="1" applyFill="1" applyBorder="1" applyAlignment="1">
      <alignment horizontal="center" vertical="center" wrapText="1"/>
      <protection/>
    </xf>
    <xf numFmtId="179" fontId="2" fillId="0" borderId="17" xfId="62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81" fontId="56" fillId="0" borderId="18" xfId="0" applyNumberFormat="1" applyFont="1" applyFill="1" applyBorder="1" applyAlignment="1">
      <alignment horizontal="center" vertical="center" wrapText="1"/>
    </xf>
    <xf numFmtId="0" fontId="56" fillId="0" borderId="18" xfId="0" applyNumberFormat="1" applyFont="1" applyFill="1" applyBorder="1" applyAlignment="1">
      <alignment horizontal="center" vertical="center" wrapText="1"/>
    </xf>
    <xf numFmtId="0" fontId="56" fillId="0" borderId="18" xfId="0" applyNumberFormat="1" applyFont="1" applyFill="1" applyBorder="1" applyAlignment="1">
      <alignment horizontal="center" vertical="center" wrapText="1"/>
    </xf>
    <xf numFmtId="57" fontId="56" fillId="0" borderId="18" xfId="0" applyNumberFormat="1" applyFont="1" applyFill="1" applyBorder="1" applyAlignment="1">
      <alignment horizontal="center" vertical="center" wrapText="1"/>
    </xf>
    <xf numFmtId="179" fontId="56" fillId="0" borderId="18" xfId="0" applyNumberFormat="1" applyFont="1" applyFill="1" applyBorder="1" applyAlignment="1">
      <alignment horizontal="center" vertical="center" wrapText="1"/>
    </xf>
    <xf numFmtId="0" fontId="6" fillId="0" borderId="10" xfId="71" applyFont="1" applyFill="1" applyBorder="1" applyAlignment="1">
      <alignment horizontal="center" vertical="center" wrapText="1"/>
      <protection/>
    </xf>
    <xf numFmtId="18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9" fontId="2" fillId="0" borderId="15" xfId="0" applyNumberFormat="1" applyFont="1" applyFill="1" applyBorder="1" applyAlignment="1">
      <alignment horizontal="center" vertical="center" wrapText="1"/>
    </xf>
    <xf numFmtId="181" fontId="2" fillId="0" borderId="10" xfId="7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71" applyFont="1" applyFill="1" applyBorder="1" applyAlignment="1">
      <alignment horizontal="center" vertical="center" wrapText="1"/>
      <protection/>
    </xf>
    <xf numFmtId="49" fontId="56" fillId="0" borderId="10" xfId="71" applyNumberFormat="1" applyFont="1" applyFill="1" applyBorder="1" applyAlignment="1">
      <alignment horizontal="center" vertical="center"/>
      <protection/>
    </xf>
    <xf numFmtId="0" fontId="2" fillId="0" borderId="10" xfId="69" applyFont="1" applyFill="1" applyBorder="1" applyAlignment="1">
      <alignment horizontal="center" vertical="center" wrapText="1"/>
      <protection/>
    </xf>
    <xf numFmtId="57" fontId="2" fillId="0" borderId="1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0" fontId="56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4" borderId="17" xfId="62" applyFont="1" applyFill="1" applyBorder="1" applyAlignment="1">
      <alignment horizontal="center" vertical="center" wrapText="1"/>
      <protection/>
    </xf>
    <xf numFmtId="181" fontId="2" fillId="34" borderId="20" xfId="0" applyNumberFormat="1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49" fontId="2" fillId="0" borderId="21" xfId="0" applyNumberFormat="1" applyFont="1" applyFill="1" applyBorder="1" applyAlignment="1">
      <alignment horizontal="center" vertical="center" wrapText="1"/>
    </xf>
    <xf numFmtId="181" fontId="56" fillId="34" borderId="20" xfId="0" applyNumberFormat="1" applyFont="1" applyFill="1" applyBorder="1" applyAlignment="1">
      <alignment horizontal="center" vertical="center" wrapText="1"/>
    </xf>
    <xf numFmtId="181" fontId="56" fillId="34" borderId="22" xfId="0" applyNumberFormat="1" applyFont="1" applyFill="1" applyBorder="1" applyAlignment="1">
      <alignment horizontal="center" vertical="center" wrapText="1"/>
    </xf>
    <xf numFmtId="181" fontId="56" fillId="0" borderId="20" xfId="0" applyNumberFormat="1" applyFont="1" applyFill="1" applyBorder="1" applyAlignment="1">
      <alignment horizontal="center" vertical="center" wrapText="1"/>
    </xf>
    <xf numFmtId="0" fontId="2" fillId="0" borderId="23" xfId="62" applyFont="1" applyFill="1" applyBorder="1" applyAlignment="1">
      <alignment horizontal="center" vertical="center" wrapText="1"/>
      <protection/>
    </xf>
    <xf numFmtId="181" fontId="2" fillId="0" borderId="20" xfId="0" applyNumberFormat="1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56" fillId="0" borderId="17" xfId="6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76" fontId="6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7" fontId="6" fillId="35" borderId="10" xfId="0" applyNumberFormat="1" applyFont="1" applyFill="1" applyBorder="1" applyAlignment="1">
      <alignment horizontal="center" vertical="center"/>
    </xf>
    <xf numFmtId="180" fontId="57" fillId="36" borderId="10" xfId="0" applyNumberFormat="1" applyFont="1" applyFill="1" applyBorder="1" applyAlignment="1">
      <alignment horizontal="center" vertical="center"/>
    </xf>
    <xf numFmtId="176" fontId="2" fillId="0" borderId="12" xfId="33" applyNumberFormat="1" applyFont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176" fontId="6" fillId="0" borderId="16" xfId="62" applyNumberFormat="1" applyFont="1" applyBorder="1" applyAlignment="1">
      <alignment horizontal="center" vertical="center" wrapText="1"/>
      <protection/>
    </xf>
    <xf numFmtId="176" fontId="56" fillId="0" borderId="17" xfId="62" applyNumberFormat="1" applyFont="1" applyFill="1" applyBorder="1" applyAlignment="1">
      <alignment horizontal="center" vertical="center" wrapText="1"/>
      <protection/>
    </xf>
    <xf numFmtId="0" fontId="56" fillId="0" borderId="10" xfId="62" applyFont="1" applyFill="1" applyBorder="1" applyAlignment="1">
      <alignment horizontal="center" vertical="center" wrapText="1"/>
      <protection/>
    </xf>
    <xf numFmtId="57" fontId="56" fillId="0" borderId="17" xfId="62" applyNumberFormat="1" applyFont="1" applyFill="1" applyBorder="1" applyAlignment="1">
      <alignment horizontal="center" vertical="center" wrapText="1"/>
      <protection/>
    </xf>
    <xf numFmtId="179" fontId="56" fillId="0" borderId="17" xfId="6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177" fontId="57" fillId="0" borderId="10" xfId="0" applyNumberFormat="1" applyFont="1" applyFill="1" applyBorder="1" applyAlignment="1">
      <alignment horizontal="center" vertical="center"/>
    </xf>
    <xf numFmtId="176" fontId="56" fillId="0" borderId="19" xfId="0" applyNumberFormat="1" applyFont="1" applyFill="1" applyBorder="1" applyAlignment="1">
      <alignment horizontal="center" vertical="center" wrapText="1"/>
    </xf>
    <xf numFmtId="0" fontId="56" fillId="0" borderId="18" xfId="0" applyNumberFormat="1" applyFont="1" applyFill="1" applyBorder="1" applyAlignment="1">
      <alignment horizontal="center" vertical="center"/>
    </xf>
    <xf numFmtId="0" fontId="56" fillId="0" borderId="18" xfId="0" applyNumberFormat="1" applyFont="1" applyFill="1" applyBorder="1" applyAlignment="1">
      <alignment horizontal="center" vertical="center"/>
    </xf>
    <xf numFmtId="49" fontId="56" fillId="0" borderId="18" xfId="0" applyNumberFormat="1" applyFont="1" applyFill="1" applyBorder="1" applyAlignment="1">
      <alignment horizontal="center" vertical="center" wrapText="1"/>
    </xf>
    <xf numFmtId="177" fontId="56" fillId="0" borderId="18" xfId="0" applyNumberFormat="1" applyFont="1" applyFill="1" applyBorder="1" applyAlignment="1">
      <alignment horizontal="center" vertical="center" wrapText="1"/>
    </xf>
    <xf numFmtId="179" fontId="56" fillId="0" borderId="18" xfId="0" applyNumberFormat="1" applyFont="1" applyFill="1" applyBorder="1" applyAlignment="1">
      <alignment horizontal="center" vertical="center" wrapText="1"/>
    </xf>
    <xf numFmtId="176" fontId="56" fillId="34" borderId="18" xfId="0" applyNumberFormat="1" applyFont="1" applyFill="1" applyBorder="1" applyAlignment="1">
      <alignment horizontal="center" vertical="center" wrapText="1"/>
    </xf>
    <xf numFmtId="49" fontId="56" fillId="34" borderId="18" xfId="0" applyNumberFormat="1" applyFont="1" applyFill="1" applyBorder="1" applyAlignment="1">
      <alignment horizontal="center" vertical="center" wrapText="1"/>
    </xf>
    <xf numFmtId="49" fontId="56" fillId="34" borderId="18" xfId="0" applyNumberFormat="1" applyFont="1" applyFill="1" applyBorder="1" applyAlignment="1">
      <alignment horizontal="center" vertical="center" wrapText="1"/>
    </xf>
    <xf numFmtId="177" fontId="56" fillId="34" borderId="18" xfId="0" applyNumberFormat="1" applyFont="1" applyFill="1" applyBorder="1" applyAlignment="1">
      <alignment horizontal="center" vertical="center" wrapText="1"/>
    </xf>
    <xf numFmtId="179" fontId="56" fillId="34" borderId="18" xfId="0" applyNumberFormat="1" applyFont="1" applyFill="1" applyBorder="1" applyAlignment="1">
      <alignment horizontal="center" vertical="center" wrapText="1"/>
    </xf>
    <xf numFmtId="181" fontId="56" fillId="34" borderId="18" xfId="0" applyNumberFormat="1" applyFont="1" applyFill="1" applyBorder="1" applyAlignment="1">
      <alignment horizontal="center" vertical="center" wrapText="1"/>
    </xf>
    <xf numFmtId="0" fontId="56" fillId="34" borderId="26" xfId="0" applyNumberFormat="1" applyFont="1" applyFill="1" applyBorder="1" applyAlignment="1">
      <alignment horizontal="center" vertical="center" wrapText="1"/>
    </xf>
    <xf numFmtId="49" fontId="56" fillId="34" borderId="18" xfId="0" applyNumberFormat="1" applyFont="1" applyFill="1" applyBorder="1" applyAlignment="1">
      <alignment horizontal="center" vertical="center" wrapText="1"/>
    </xf>
    <xf numFmtId="179" fontId="56" fillId="34" borderId="27" xfId="0" applyNumberFormat="1" applyFont="1" applyFill="1" applyBorder="1" applyAlignment="1">
      <alignment horizontal="center" vertical="center" wrapText="1"/>
    </xf>
    <xf numFmtId="179" fontId="56" fillId="34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6" fontId="57" fillId="36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7" fillId="36" borderId="10" xfId="0" applyNumberFormat="1" applyFont="1" applyFill="1" applyBorder="1" applyAlignment="1">
      <alignment horizontal="center" vertical="center" wrapText="1"/>
    </xf>
    <xf numFmtId="0" fontId="6" fillId="36" borderId="10" xfId="69" applyFont="1" applyFill="1" applyBorder="1" applyAlignment="1">
      <alignment horizontal="center" vertical="center" wrapText="1"/>
      <protection/>
    </xf>
    <xf numFmtId="0" fontId="57" fillId="36" borderId="10" xfId="0" applyFont="1" applyFill="1" applyBorder="1" applyAlignment="1">
      <alignment horizontal="center" vertical="center" wrapText="1"/>
    </xf>
    <xf numFmtId="49" fontId="57" fillId="36" borderId="10" xfId="0" applyNumberFormat="1" applyFont="1" applyFill="1" applyBorder="1" applyAlignment="1">
      <alignment horizontal="center" vertical="center"/>
    </xf>
    <xf numFmtId="179" fontId="56" fillId="36" borderId="10" xfId="0" applyNumberFormat="1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57" fontId="56" fillId="34" borderId="18" xfId="0" applyNumberFormat="1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57" fontId="56" fillId="0" borderId="26" xfId="0" applyNumberFormat="1" applyFont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176" fontId="2" fillId="38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177" fontId="2" fillId="38" borderId="10" xfId="0" applyNumberFormat="1" applyFont="1" applyFill="1" applyBorder="1" applyAlignment="1">
      <alignment horizontal="center" vertical="center" wrapText="1"/>
    </xf>
    <xf numFmtId="179" fontId="2" fillId="38" borderId="10" xfId="0" applyNumberFormat="1" applyFont="1" applyFill="1" applyBorder="1" applyAlignment="1">
      <alignment horizontal="center" vertical="center" wrapText="1"/>
    </xf>
    <xf numFmtId="176" fontId="2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33" applyFont="1" applyFill="1" applyBorder="1" applyAlignment="1">
      <alignment horizontal="center" vertical="center" wrapText="1"/>
      <protection/>
    </xf>
    <xf numFmtId="181" fontId="56" fillId="0" borderId="10" xfId="0" applyNumberFormat="1" applyFont="1" applyFill="1" applyBorder="1" applyAlignment="1">
      <alignment horizontal="center" vertical="center" wrapText="1"/>
    </xf>
    <xf numFmtId="179" fontId="6" fillId="0" borderId="10" xfId="69" applyNumberFormat="1" applyFont="1" applyFill="1" applyBorder="1" applyAlignment="1">
      <alignment horizontal="center" vertical="center" wrapText="1"/>
      <protection/>
    </xf>
    <xf numFmtId="181" fontId="2" fillId="37" borderId="10" xfId="0" applyNumberFormat="1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0" fontId="6" fillId="37" borderId="15" xfId="33" applyFont="1" applyFill="1" applyBorder="1" applyAlignment="1">
      <alignment horizontal="center" vertical="center" wrapText="1"/>
      <protection/>
    </xf>
    <xf numFmtId="57" fontId="6" fillId="37" borderId="15" xfId="0" applyNumberFormat="1" applyFont="1" applyFill="1" applyBorder="1" applyAlignment="1">
      <alignment horizontal="center" vertical="center" wrapText="1"/>
    </xf>
    <xf numFmtId="179" fontId="56" fillId="37" borderId="10" xfId="0" applyNumberFormat="1" applyFont="1" applyFill="1" applyBorder="1" applyAlignment="1">
      <alignment horizontal="center" vertical="center" wrapText="1"/>
    </xf>
    <xf numFmtId="181" fontId="2" fillId="37" borderId="10" xfId="68" applyNumberFormat="1" applyFont="1" applyFill="1" applyBorder="1" applyAlignment="1">
      <alignment horizontal="center" vertical="center" wrapText="1"/>
      <protection/>
    </xf>
    <xf numFmtId="0" fontId="56" fillId="37" borderId="10" xfId="68" applyFont="1" applyFill="1" applyBorder="1" applyAlignment="1">
      <alignment horizontal="center" vertical="center" wrapText="1"/>
      <protection/>
    </xf>
    <xf numFmtId="0" fontId="2" fillId="37" borderId="10" xfId="68" applyFont="1" applyFill="1" applyBorder="1" applyAlignment="1">
      <alignment horizontal="center" vertical="center" wrapText="1"/>
      <protection/>
    </xf>
    <xf numFmtId="57" fontId="2" fillId="37" borderId="10" xfId="68" applyNumberFormat="1" applyFont="1" applyFill="1" applyBorder="1" applyAlignment="1">
      <alignment horizontal="center" vertical="center"/>
      <protection/>
    </xf>
    <xf numFmtId="179" fontId="2" fillId="37" borderId="10" xfId="68" applyNumberFormat="1" applyFont="1" applyFill="1" applyBorder="1" applyAlignment="1">
      <alignment horizontal="center" vertical="center"/>
      <protection/>
    </xf>
    <xf numFmtId="0" fontId="56" fillId="0" borderId="10" xfId="71" applyFont="1" applyFill="1" applyBorder="1" applyAlignment="1">
      <alignment horizontal="center" vertical="center" wrapText="1"/>
      <protection/>
    </xf>
    <xf numFmtId="181" fontId="2" fillId="0" borderId="10" xfId="0" applyNumberFormat="1" applyFont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9" fontId="56" fillId="0" borderId="18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181" fontId="56" fillId="0" borderId="27" xfId="0" applyNumberFormat="1" applyFont="1" applyBorder="1" applyAlignment="1">
      <alignment horizontal="center" vertical="center" wrapText="1"/>
    </xf>
    <xf numFmtId="0" fontId="61" fillId="34" borderId="27" xfId="0" applyNumberFormat="1" applyFont="1" applyFill="1" applyBorder="1" applyAlignment="1">
      <alignment horizontal="center" vertical="center" wrapText="1"/>
    </xf>
    <xf numFmtId="0" fontId="56" fillId="34" borderId="27" xfId="0" applyNumberFormat="1" applyFont="1" applyFill="1" applyBorder="1" applyAlignment="1">
      <alignment horizontal="center" vertical="center" wrapText="1"/>
    </xf>
    <xf numFmtId="0" fontId="61" fillId="0" borderId="27" xfId="0" applyNumberFormat="1" applyFont="1" applyBorder="1" applyAlignment="1">
      <alignment horizontal="center" vertical="center" wrapText="1"/>
    </xf>
    <xf numFmtId="57" fontId="56" fillId="0" borderId="27" xfId="0" applyNumberFormat="1" applyFont="1" applyBorder="1" applyAlignment="1">
      <alignment horizontal="center" vertical="center" wrapText="1"/>
    </xf>
    <xf numFmtId="179" fontId="56" fillId="0" borderId="27" xfId="0" applyNumberFormat="1" applyFont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28" xfId="0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180" fontId="2" fillId="0" borderId="3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2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18" xfId="0" applyNumberFormat="1" applyFont="1" applyFill="1" applyBorder="1" applyAlignment="1">
      <alignment horizontal="center" vertical="center" wrapText="1"/>
    </xf>
    <xf numFmtId="0" fontId="56" fillId="34" borderId="26" xfId="0" applyNumberFormat="1" applyFont="1" applyFill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2" fillId="38" borderId="17" xfId="62" applyFont="1" applyFill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49" fontId="56" fillId="0" borderId="18" xfId="0" applyNumberFormat="1" applyFont="1" applyBorder="1" applyAlignment="1">
      <alignment horizontal="center" vertical="center" wrapText="1"/>
    </xf>
    <xf numFmtId="49" fontId="56" fillId="0" borderId="27" xfId="0" applyNumberFormat="1" applyFont="1" applyBorder="1" applyAlignment="1">
      <alignment horizontal="center" vertical="center" wrapText="1"/>
    </xf>
    <xf numFmtId="181" fontId="56" fillId="0" borderId="27" xfId="0" applyNumberFormat="1" applyFont="1" applyBorder="1" applyAlignment="1">
      <alignment horizontal="center" vertical="center" wrapText="1"/>
    </xf>
    <xf numFmtId="0" fontId="56" fillId="0" borderId="0" xfId="0" applyNumberFormat="1" applyFont="1" applyBorder="1" applyAlignment="1">
      <alignment horizontal="center" vertical="center" wrapText="1"/>
    </xf>
    <xf numFmtId="0" fontId="56" fillId="34" borderId="18" xfId="0" applyNumberFormat="1" applyFont="1" applyFill="1" applyBorder="1" applyAlignment="1">
      <alignment horizontal="center" vertical="center" wrapText="1"/>
    </xf>
    <xf numFmtId="57" fontId="56" fillId="0" borderId="18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69" applyFont="1" applyFill="1" applyBorder="1" applyAlignment="1">
      <alignment horizontal="center" vertical="center" wrapText="1"/>
      <protection/>
    </xf>
    <xf numFmtId="57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2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8" fontId="6" fillId="34" borderId="10" xfId="0" applyNumberFormat="1" applyFont="1" applyFill="1" applyBorder="1" applyAlignment="1">
      <alignment horizontal="center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182" fontId="1" fillId="0" borderId="25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178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47" applyFont="1" applyFill="1" applyBorder="1" applyAlignment="1">
      <alignment horizontal="center" vertical="center"/>
    </xf>
    <xf numFmtId="183" fontId="2" fillId="0" borderId="10" xfId="23" applyNumberFormat="1" applyFont="1" applyBorder="1" applyAlignment="1">
      <alignment horizontal="center" vertical="center"/>
      <protection/>
    </xf>
    <xf numFmtId="0" fontId="2" fillId="0" borderId="10" xfId="23" applyFont="1" applyBorder="1" applyAlignment="1">
      <alignment horizontal="center" vertical="center" wrapText="1"/>
      <protection/>
    </xf>
    <xf numFmtId="0" fontId="2" fillId="0" borderId="10" xfId="47" applyFont="1" applyFill="1" applyBorder="1" applyAlignment="1">
      <alignment horizontal="left" vertical="center"/>
    </xf>
    <xf numFmtId="49" fontId="2" fillId="0" borderId="10" xfId="47" applyNumberFormat="1" applyFont="1" applyFill="1" applyBorder="1" applyAlignment="1">
      <alignment horizontal="left" vertical="center"/>
    </xf>
    <xf numFmtId="49" fontId="2" fillId="0" borderId="10" xfId="47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72" applyFont="1" applyBorder="1" applyAlignment="1">
      <alignment horizontal="center" vertical="center"/>
      <protection/>
    </xf>
    <xf numFmtId="0" fontId="5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49" fontId="2" fillId="0" borderId="10" xfId="73" applyNumberFormat="1" applyFont="1" applyBorder="1" applyAlignment="1">
      <alignment horizontal="center" vertical="center"/>
      <protection/>
    </xf>
    <xf numFmtId="0" fontId="2" fillId="0" borderId="10" xfId="73" applyFont="1" applyBorder="1" applyAlignment="1">
      <alignment horizontal="left" vertical="center" wrapText="1"/>
      <protection/>
    </xf>
    <xf numFmtId="0" fontId="2" fillId="0" borderId="10" xfId="73" applyFont="1" applyBorder="1" applyAlignment="1">
      <alignment horizontal="left" vertical="center"/>
      <protection/>
    </xf>
    <xf numFmtId="0" fontId="2" fillId="0" borderId="10" xfId="73" applyFont="1" applyBorder="1" applyAlignment="1">
      <alignment horizontal="center" vertical="center"/>
      <protection/>
    </xf>
    <xf numFmtId="49" fontId="2" fillId="0" borderId="10" xfId="73" applyNumberFormat="1" applyFont="1" applyBorder="1" applyAlignment="1">
      <alignment horizontal="left" vertical="center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2" fillId="0" borderId="10" xfId="72" applyFont="1" applyBorder="1" applyAlignment="1">
      <alignment horizontal="center" vertical="center"/>
      <protection/>
    </xf>
    <xf numFmtId="178" fontId="57" fillId="0" borderId="10" xfId="0" applyNumberFormat="1" applyFont="1" applyBorder="1" applyAlignment="1">
      <alignment horizontal="center" vertical="center" wrapText="1"/>
    </xf>
    <xf numFmtId="182" fontId="12" fillId="39" borderId="2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8" fontId="2" fillId="0" borderId="18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56" fillId="0" borderId="0" xfId="6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1" fillId="0" borderId="10" xfId="0" applyFont="1" applyBorder="1" applyAlignment="1">
      <alignment vertical="center"/>
    </xf>
    <xf numFmtId="182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vertical="center"/>
    </xf>
    <xf numFmtId="0" fontId="12" fillId="39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80" fontId="5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2" fontId="5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57" fillId="0" borderId="10" xfId="0" applyNumberFormat="1" applyFont="1" applyFill="1" applyBorder="1" applyAlignment="1">
      <alignment horizontal="center" vertical="center" wrapText="1"/>
    </xf>
    <xf numFmtId="182" fontId="63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179" fontId="6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179" fontId="65" fillId="0" borderId="10" xfId="0" applyNumberFormat="1" applyFont="1" applyFill="1" applyBorder="1" applyAlignment="1">
      <alignment horizontal="center" vertical="center" wrapText="1"/>
    </xf>
    <xf numFmtId="182" fontId="64" fillId="0" borderId="10" xfId="0" applyNumberFormat="1" applyFont="1" applyFill="1" applyBorder="1" applyAlignment="1">
      <alignment horizontal="center" vertical="center" wrapText="1"/>
    </xf>
    <xf numFmtId="178" fontId="64" fillId="0" borderId="10" xfId="0" applyNumberFormat="1" applyFont="1" applyFill="1" applyBorder="1" applyAlignment="1">
      <alignment horizontal="center" vertical="center" wrapText="1"/>
    </xf>
    <xf numFmtId="183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top"/>
    </xf>
    <xf numFmtId="0" fontId="66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top"/>
    </xf>
    <xf numFmtId="185" fontId="6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9" fontId="15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57" fontId="66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82" fontId="17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178" fontId="17" fillId="34" borderId="10" xfId="0" applyNumberFormat="1" applyFont="1" applyFill="1" applyBorder="1" applyAlignment="1">
      <alignment horizontal="center" vertical="center" wrapText="1"/>
    </xf>
    <xf numFmtId="180" fontId="17" fillId="34" borderId="10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179" fontId="18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2" fontId="6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2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82" fontId="60" fillId="0" borderId="10" xfId="0" applyNumberFormat="1" applyFont="1" applyFill="1" applyBorder="1" applyAlignment="1">
      <alignment horizontal="center" vertical="center"/>
    </xf>
    <xf numFmtId="180" fontId="60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 wrapText="1"/>
    </xf>
    <xf numFmtId="182" fontId="69" fillId="0" borderId="10" xfId="0" applyNumberFormat="1" applyFont="1" applyFill="1" applyBorder="1" applyAlignment="1">
      <alignment vertical="center"/>
    </xf>
    <xf numFmtId="180" fontId="69" fillId="0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top"/>
    </xf>
    <xf numFmtId="182" fontId="60" fillId="0" borderId="10" xfId="0" applyNumberFormat="1" applyFont="1" applyFill="1" applyBorder="1" applyAlignment="1">
      <alignment horizontal="center" vertical="center"/>
    </xf>
    <xf numFmtId="180" fontId="60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182" fontId="1" fillId="39" borderId="10" xfId="0" applyNumberFormat="1" applyFont="1" applyFill="1" applyBorder="1" applyAlignment="1">
      <alignment horizontal="center" vertical="center"/>
    </xf>
    <xf numFmtId="180" fontId="1" fillId="39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78" fontId="56" fillId="0" borderId="10" xfId="0" applyNumberFormat="1" applyFont="1" applyFill="1" applyBorder="1" applyAlignment="1">
      <alignment horizontal="center" vertical="center" wrapText="1"/>
    </xf>
    <xf numFmtId="57" fontId="57" fillId="0" borderId="10" xfId="0" applyNumberFormat="1" applyFont="1" applyFill="1" applyBorder="1" applyAlignment="1">
      <alignment horizontal="center" vertical="center" wrapText="1"/>
    </xf>
    <xf numFmtId="184" fontId="5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78" fontId="18" fillId="0" borderId="10" xfId="0" applyNumberFormat="1" applyFont="1" applyBorder="1" applyAlignment="1">
      <alignment horizontal="center" vertical="center" wrapText="1"/>
    </xf>
    <xf numFmtId="179" fontId="1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18" fillId="36" borderId="10" xfId="0" applyNumberFormat="1" applyFont="1" applyFill="1" applyBorder="1" applyAlignment="1">
      <alignment horizontal="center" vertical="center" wrapText="1"/>
    </xf>
    <xf numFmtId="178" fontId="18" fillId="36" borderId="10" xfId="0" applyNumberFormat="1" applyFont="1" applyFill="1" applyBorder="1" applyAlignment="1">
      <alignment horizontal="center" vertical="center" wrapText="1"/>
    </xf>
    <xf numFmtId="179" fontId="18" fillId="36" borderId="10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179" fontId="9" fillId="0" borderId="3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178" fontId="18" fillId="0" borderId="13" xfId="0" applyNumberFormat="1" applyFont="1" applyBorder="1" applyAlignment="1">
      <alignment horizontal="center" vertical="center"/>
    </xf>
    <xf numFmtId="179" fontId="18" fillId="0" borderId="1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center" vertical="center"/>
    </xf>
    <xf numFmtId="182" fontId="2" fillId="40" borderId="10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178" fontId="2" fillId="40" borderId="10" xfId="0" applyNumberFormat="1" applyFont="1" applyFill="1" applyBorder="1" applyAlignment="1">
      <alignment horizontal="center" vertical="center" wrapText="1"/>
    </xf>
    <xf numFmtId="180" fontId="2" fillId="40" borderId="10" xfId="0" applyNumberFormat="1" applyFont="1" applyFill="1" applyBorder="1" applyAlignment="1">
      <alignment horizontal="center" vertical="center" wrapText="1"/>
    </xf>
    <xf numFmtId="182" fontId="58" fillId="34" borderId="10" xfId="0" applyNumberFormat="1" applyFont="1" applyFill="1" applyBorder="1" applyAlignment="1">
      <alignment horizontal="center" vertical="center"/>
    </xf>
    <xf numFmtId="182" fontId="2" fillId="40" borderId="10" xfId="0" applyNumberFormat="1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vertical="center" wrapText="1"/>
    </xf>
    <xf numFmtId="183" fontId="2" fillId="40" borderId="10" xfId="0" applyNumberFormat="1" applyFont="1" applyFill="1" applyBorder="1" applyAlignment="1">
      <alignment horizontal="left" vertical="center" wrapText="1"/>
    </xf>
    <xf numFmtId="49" fontId="2" fillId="40" borderId="10" xfId="0" applyNumberFormat="1" applyFont="1" applyFill="1" applyBorder="1" applyAlignment="1">
      <alignment horizontal="left" vertical="center" wrapText="1"/>
    </xf>
    <xf numFmtId="178" fontId="2" fillId="40" borderId="10" xfId="0" applyNumberFormat="1" applyFont="1" applyFill="1" applyBorder="1" applyAlignment="1">
      <alignment horizontal="left" vertical="center" wrapText="1"/>
    </xf>
    <xf numFmtId="180" fontId="2" fillId="40" borderId="10" xfId="0" applyNumberFormat="1" applyFont="1" applyFill="1" applyBorder="1" applyAlignment="1">
      <alignment horizontal="left" vertical="center" wrapText="1"/>
    </xf>
    <xf numFmtId="182" fontId="2" fillId="40" borderId="10" xfId="0" applyNumberFormat="1" applyFont="1" applyFill="1" applyBorder="1" applyAlignment="1">
      <alignment horizontal="left" vertical="center"/>
    </xf>
    <xf numFmtId="49" fontId="2" fillId="41" borderId="10" xfId="0" applyNumberFormat="1" applyFont="1" applyFill="1" applyBorder="1" applyAlignment="1">
      <alignment horizontal="left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vertical="center" wrapText="1"/>
    </xf>
    <xf numFmtId="0" fontId="1" fillId="40" borderId="10" xfId="0" applyFont="1" applyFill="1" applyBorder="1" applyAlignment="1">
      <alignment vertical="center"/>
    </xf>
    <xf numFmtId="183" fontId="56" fillId="40" borderId="10" xfId="0" applyNumberFormat="1" applyFont="1" applyFill="1" applyBorder="1" applyAlignment="1">
      <alignment horizontal="left" vertical="center" wrapText="1"/>
    </xf>
    <xf numFmtId="180" fontId="2" fillId="40" borderId="10" xfId="0" applyNumberFormat="1" applyFont="1" applyFill="1" applyBorder="1" applyAlignment="1">
      <alignment horizontal="left" vertical="center"/>
    </xf>
    <xf numFmtId="57" fontId="2" fillId="40" borderId="10" xfId="0" applyNumberFormat="1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 wrapText="1"/>
    </xf>
    <xf numFmtId="182" fontId="2" fillId="34" borderId="10" xfId="0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left" vertical="center" wrapText="1"/>
    </xf>
    <xf numFmtId="183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178" fontId="2" fillId="39" borderId="10" xfId="0" applyNumberFormat="1" applyFont="1" applyFill="1" applyBorder="1" applyAlignment="1">
      <alignment horizontal="left" vertical="center" wrapText="1"/>
    </xf>
    <xf numFmtId="180" fontId="2" fillId="34" borderId="10" xfId="0" applyNumberFormat="1" applyFont="1" applyFill="1" applyBorder="1" applyAlignment="1">
      <alignment horizontal="left" vertical="center" wrapText="1"/>
    </xf>
    <xf numFmtId="186" fontId="2" fillId="40" borderId="10" xfId="0" applyNumberFormat="1" applyFont="1" applyFill="1" applyBorder="1" applyAlignment="1">
      <alignment horizontal="left" vertical="center" wrapText="1"/>
    </xf>
    <xf numFmtId="49" fontId="2" fillId="40" borderId="10" xfId="0" applyNumberFormat="1" applyFont="1" applyFill="1" applyBorder="1" applyAlignment="1">
      <alignment horizontal="left" vertical="center"/>
    </xf>
    <xf numFmtId="0" fontId="2" fillId="40" borderId="10" xfId="0" applyFont="1" applyFill="1" applyBorder="1" applyAlignment="1">
      <alignment vertical="center"/>
    </xf>
    <xf numFmtId="178" fontId="18" fillId="0" borderId="1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82" fontId="4" fillId="0" borderId="10" xfId="0" applyNumberFormat="1" applyFont="1" applyFill="1" applyBorder="1" applyAlignment="1">
      <alignment vertical="center" wrapText="1"/>
    </xf>
    <xf numFmtId="182" fontId="60" fillId="0" borderId="10" xfId="0" applyNumberFormat="1" applyFont="1" applyFill="1" applyBorder="1" applyAlignment="1">
      <alignment horizontal="left" vertical="center"/>
    </xf>
    <xf numFmtId="182" fontId="60" fillId="0" borderId="10" xfId="0" applyNumberFormat="1" applyFont="1" applyFill="1" applyBorder="1" applyAlignment="1">
      <alignment vertical="center"/>
    </xf>
    <xf numFmtId="180" fontId="60" fillId="0" borderId="10" xfId="0" applyNumberFormat="1" applyFont="1" applyFill="1" applyBorder="1" applyAlignment="1">
      <alignment vertical="center"/>
    </xf>
    <xf numFmtId="182" fontId="1" fillId="0" borderId="10" xfId="0" applyNumberFormat="1" applyFont="1" applyFill="1" applyBorder="1" applyAlignment="1">
      <alignment vertical="center" wrapText="1"/>
    </xf>
    <xf numFmtId="182" fontId="70" fillId="34" borderId="10" xfId="0" applyNumberFormat="1" applyFont="1" applyFill="1" applyBorder="1" applyAlignment="1">
      <alignment horizontal="left" vertical="center" wrapText="1"/>
    </xf>
    <xf numFmtId="0" fontId="64" fillId="34" borderId="10" xfId="0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vertical="center"/>
    </xf>
    <xf numFmtId="182" fontId="21" fillId="0" borderId="10" xfId="0" applyNumberFormat="1" applyFont="1" applyFill="1" applyBorder="1" applyAlignment="1">
      <alignment horizontal="left" vertical="center" wrapText="1"/>
    </xf>
    <xf numFmtId="182" fontId="21" fillId="0" borderId="10" xfId="0" applyNumberFormat="1" applyFont="1" applyFill="1" applyBorder="1" applyAlignment="1">
      <alignment horizontal="left" vertical="center"/>
    </xf>
    <xf numFmtId="0" fontId="2" fillId="41" borderId="10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49" fontId="2" fillId="42" borderId="10" xfId="0" applyNumberFormat="1" applyFont="1" applyFill="1" applyBorder="1" applyAlignment="1">
      <alignment horizontal="left" vertical="center" wrapText="1"/>
    </xf>
    <xf numFmtId="0" fontId="64" fillId="43" borderId="10" xfId="0" applyFont="1" applyFill="1" applyBorder="1" applyAlignment="1">
      <alignment horizontal="center" vertical="center" wrapText="1"/>
    </xf>
    <xf numFmtId="182" fontId="1" fillId="43" borderId="10" xfId="0" applyNumberFormat="1" applyFont="1" applyFill="1" applyBorder="1" applyAlignment="1">
      <alignment vertical="center"/>
    </xf>
    <xf numFmtId="182" fontId="60" fillId="43" borderId="10" xfId="0" applyNumberFormat="1" applyFont="1" applyFill="1" applyBorder="1" applyAlignment="1">
      <alignment horizontal="left" vertical="center"/>
    </xf>
    <xf numFmtId="182" fontId="60" fillId="43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2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7" fillId="0" borderId="10" xfId="0" applyNumberFormat="1" applyFont="1" applyBorder="1" applyAlignment="1" quotePrefix="1">
      <alignment horizontal="center" vertical="center" wrapText="1"/>
    </xf>
    <xf numFmtId="182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8" xfId="0" applyFont="1" applyFill="1" applyBorder="1" applyAlignment="1" quotePrefix="1">
      <alignment horizontal="center" vertical="center" wrapText="1"/>
    </xf>
    <xf numFmtId="49" fontId="64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64" fillId="0" borderId="10" xfId="0" applyNumberFormat="1" applyFont="1" applyFill="1" applyBorder="1" applyAlignment="1" quotePrefix="1">
      <alignment horizontal="center" vertical="center" wrapText="1"/>
    </xf>
    <xf numFmtId="182" fontId="64" fillId="0" borderId="10" xfId="0" applyNumberFormat="1" applyFont="1" applyFill="1" applyBorder="1" applyAlignment="1" quotePrefix="1">
      <alignment horizontal="center" vertical="center" wrapText="1"/>
    </xf>
    <xf numFmtId="0" fontId="64" fillId="0" borderId="10" xfId="0" applyFont="1" applyFill="1" applyBorder="1" applyAlignment="1" quotePrefix="1">
      <alignment horizontal="center" vertical="top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0" fontId="18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49" fontId="9" fillId="0" borderId="10" xfId="0" applyNumberFormat="1" applyFont="1" applyBorder="1" applyAlignment="1" quotePrefix="1">
      <alignment horizontal="center" vertical="center" wrapText="1"/>
    </xf>
    <xf numFmtId="181" fontId="56" fillId="35" borderId="10" xfId="0" applyNumberFormat="1" applyFont="1" applyFill="1" applyBorder="1" applyAlignment="1" quotePrefix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4 2 2 4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20% - 强调文字颜色 3 2 4 4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4" xfId="68"/>
    <cellStyle name="常规 2" xfId="69"/>
    <cellStyle name="常规 4 3" xfId="70"/>
    <cellStyle name="常规 3" xfId="71"/>
    <cellStyle name="常规 4 2 2 2 2" xfId="72"/>
    <cellStyle name="常规 8 2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?key3=%B1%B1%BE%A9%C0%ED%B9%A4%B4%F3%D1%A7%B3%F6%B0%E6%C9%E7&amp;medium=01&amp;category_path=01.00.00.00.00.00" TargetMode="External" /><Relationship Id="rId2" Type="http://schemas.openxmlformats.org/officeDocument/2006/relationships/hyperlink" Target="https://www.ryjiaoyu.com/space/index/28251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9"/>
  <sheetViews>
    <sheetView tabSelected="1" workbookViewId="0" topLeftCell="A274">
      <selection activeCell="N291" sqref="N291"/>
    </sheetView>
  </sheetViews>
  <sheetFormatPr defaultColWidth="9.00390625" defaultRowHeight="22.5" customHeight="1"/>
  <cols>
    <col min="1" max="1" width="5.25390625" style="3" customWidth="1"/>
    <col min="2" max="2" width="16.75390625" style="4" customWidth="1"/>
    <col min="3" max="3" width="27.625" style="5" customWidth="1"/>
    <col min="4" max="4" width="20.875" style="6" customWidth="1"/>
    <col min="5" max="5" width="14.50390625" style="3" customWidth="1"/>
    <col min="6" max="6" width="12.50390625" style="3" customWidth="1"/>
    <col min="7" max="7" width="12.50390625" style="7" customWidth="1"/>
    <col min="8" max="8" width="10.25390625" style="8" customWidth="1"/>
    <col min="9" max="9" width="10.25390625" style="9" customWidth="1"/>
    <col min="10" max="10" width="9.375" style="10" customWidth="1"/>
    <col min="11" max="11" width="9.00390625" style="136" customWidth="1"/>
    <col min="12" max="12" width="9.00390625" style="137" customWidth="1"/>
    <col min="13" max="13" width="9.375" style="138" bestFit="1" customWidth="1"/>
    <col min="14" max="14" width="11.75390625" style="139" customWidth="1"/>
    <col min="15" max="16384" width="9.00390625" style="1" customWidth="1"/>
  </cols>
  <sheetData>
    <row r="1" spans="1:11" ht="66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ht="39" customHeight="1">
      <c r="A2" s="15" t="s">
        <v>1</v>
      </c>
      <c r="B2" s="14"/>
      <c r="C2" s="15"/>
      <c r="D2" s="15" t="s">
        <v>2</v>
      </c>
      <c r="E2" s="15" t="s">
        <v>3</v>
      </c>
      <c r="F2" s="15"/>
      <c r="G2" s="15" t="s">
        <v>4</v>
      </c>
      <c r="H2" s="15">
        <v>13849495689</v>
      </c>
      <c r="I2" s="15"/>
      <c r="J2" s="15"/>
      <c r="K2" s="15"/>
      <c r="L2" s="234"/>
      <c r="M2" s="235"/>
      <c r="N2" s="236"/>
    </row>
    <row r="3" spans="1:14" s="2" customFormat="1" ht="22.5" customHeight="1">
      <c r="A3" s="16" t="s">
        <v>5</v>
      </c>
      <c r="B3" s="17" t="s">
        <v>6</v>
      </c>
      <c r="C3" s="18" t="s">
        <v>7</v>
      </c>
      <c r="D3" s="19" t="s">
        <v>8</v>
      </c>
      <c r="E3" s="19" t="s">
        <v>9</v>
      </c>
      <c r="F3" s="19" t="s">
        <v>10</v>
      </c>
      <c r="G3" s="20" t="s">
        <v>11</v>
      </c>
      <c r="H3" s="16" t="s">
        <v>12</v>
      </c>
      <c r="I3" s="110" t="s">
        <v>13</v>
      </c>
      <c r="J3" s="103" t="s">
        <v>14</v>
      </c>
      <c r="K3" s="237" t="s">
        <v>15</v>
      </c>
      <c r="L3" s="238" t="s">
        <v>16</v>
      </c>
      <c r="M3" s="239" t="s">
        <v>17</v>
      </c>
      <c r="N3" s="240" t="s">
        <v>18</v>
      </c>
    </row>
    <row r="4" spans="1:14" s="131" customFormat="1" ht="22.5" customHeight="1">
      <c r="A4" s="21">
        <v>1</v>
      </c>
      <c r="B4" s="72">
        <v>9787521333367</v>
      </c>
      <c r="C4" s="39" t="s">
        <v>19</v>
      </c>
      <c r="D4" s="40" t="s">
        <v>20</v>
      </c>
      <c r="E4" s="39" t="s">
        <v>21</v>
      </c>
      <c r="F4" s="18" t="s">
        <v>22</v>
      </c>
      <c r="G4" s="26">
        <v>44743</v>
      </c>
      <c r="H4" s="21">
        <v>54.9</v>
      </c>
      <c r="I4" s="241" t="s">
        <v>23</v>
      </c>
      <c r="J4" s="242" t="s">
        <v>24</v>
      </c>
      <c r="K4" s="21">
        <v>82</v>
      </c>
      <c r="L4" s="21">
        <v>2</v>
      </c>
      <c r="M4" s="243">
        <f>K4+L4</f>
        <v>84</v>
      </c>
      <c r="N4" s="244">
        <f>M4*H4</f>
        <v>4611.599999999999</v>
      </c>
    </row>
    <row r="5" spans="1:14" s="131" customFormat="1" ht="22.5" customHeight="1">
      <c r="A5" s="21">
        <v>2</v>
      </c>
      <c r="B5" s="25">
        <v>9787568530545</v>
      </c>
      <c r="C5" s="40" t="s">
        <v>25</v>
      </c>
      <c r="D5" s="18" t="s">
        <v>26</v>
      </c>
      <c r="E5" s="21" t="s">
        <v>27</v>
      </c>
      <c r="F5" s="18" t="s">
        <v>28</v>
      </c>
      <c r="G5" s="26" t="s">
        <v>29</v>
      </c>
      <c r="H5" s="21">
        <v>44.8</v>
      </c>
      <c r="I5" s="241" t="s">
        <v>23</v>
      </c>
      <c r="J5" s="242" t="s">
        <v>24</v>
      </c>
      <c r="K5" s="21">
        <v>82</v>
      </c>
      <c r="L5" s="21">
        <v>2</v>
      </c>
      <c r="M5" s="243">
        <f aca="true" t="shared" si="0" ref="M5:M36">K5+L5</f>
        <v>84</v>
      </c>
      <c r="N5" s="244">
        <f aca="true" t="shared" si="1" ref="N5:N36">M5*H5</f>
        <v>3763.2</v>
      </c>
    </row>
    <row r="6" spans="1:14" s="131" customFormat="1" ht="22.5" customHeight="1">
      <c r="A6" s="21">
        <v>3</v>
      </c>
      <c r="B6" s="22">
        <v>9787568532174</v>
      </c>
      <c r="C6" s="39" t="s">
        <v>30</v>
      </c>
      <c r="D6" s="18" t="s">
        <v>26</v>
      </c>
      <c r="E6" s="18" t="s">
        <v>31</v>
      </c>
      <c r="F6" s="18" t="s">
        <v>32</v>
      </c>
      <c r="G6" s="26">
        <v>44470</v>
      </c>
      <c r="H6" s="21">
        <v>55</v>
      </c>
      <c r="I6" s="18" t="s">
        <v>23</v>
      </c>
      <c r="J6" s="242" t="s">
        <v>24</v>
      </c>
      <c r="K6" s="21">
        <v>82</v>
      </c>
      <c r="L6" s="21">
        <v>2</v>
      </c>
      <c r="M6" s="243">
        <f t="shared" si="0"/>
        <v>84</v>
      </c>
      <c r="N6" s="244">
        <f t="shared" si="1"/>
        <v>4620</v>
      </c>
    </row>
    <row r="7" spans="1:14" s="131" customFormat="1" ht="22.5" customHeight="1">
      <c r="A7" s="21">
        <v>4</v>
      </c>
      <c r="B7" s="25">
        <v>9787040580686</v>
      </c>
      <c r="C7" s="40" t="s">
        <v>33</v>
      </c>
      <c r="D7" s="21" t="s">
        <v>34</v>
      </c>
      <c r="E7" s="18" t="s">
        <v>35</v>
      </c>
      <c r="F7" s="21" t="s">
        <v>36</v>
      </c>
      <c r="G7" s="71">
        <v>44713</v>
      </c>
      <c r="H7" s="21">
        <v>37</v>
      </c>
      <c r="I7" s="18" t="s">
        <v>23</v>
      </c>
      <c r="J7" s="242" t="s">
        <v>24</v>
      </c>
      <c r="K7" s="21">
        <v>82</v>
      </c>
      <c r="L7" s="21">
        <v>2</v>
      </c>
      <c r="M7" s="243">
        <f t="shared" si="0"/>
        <v>84</v>
      </c>
      <c r="N7" s="244">
        <f t="shared" si="1"/>
        <v>3108</v>
      </c>
    </row>
    <row r="8" spans="1:14" s="131" customFormat="1" ht="22.5" customHeight="1">
      <c r="A8" s="21">
        <v>5</v>
      </c>
      <c r="B8" s="25">
        <v>9787300282558</v>
      </c>
      <c r="C8" s="40" t="s">
        <v>37</v>
      </c>
      <c r="D8" s="21" t="s">
        <v>38</v>
      </c>
      <c r="E8" s="21" t="s">
        <v>39</v>
      </c>
      <c r="F8" s="21" t="s">
        <v>40</v>
      </c>
      <c r="G8" s="26">
        <v>43983</v>
      </c>
      <c r="H8" s="21">
        <v>42</v>
      </c>
      <c r="I8" s="18" t="s">
        <v>23</v>
      </c>
      <c r="J8" s="242" t="s">
        <v>24</v>
      </c>
      <c r="K8" s="21">
        <v>82</v>
      </c>
      <c r="L8" s="21">
        <v>2</v>
      </c>
      <c r="M8" s="243">
        <f t="shared" si="0"/>
        <v>84</v>
      </c>
      <c r="N8" s="244">
        <f t="shared" si="1"/>
        <v>3528</v>
      </c>
    </row>
    <row r="9" spans="1:14" s="131" customFormat="1" ht="22.5" customHeight="1">
      <c r="A9" s="21">
        <v>6</v>
      </c>
      <c r="B9" s="25">
        <v>9787115487155</v>
      </c>
      <c r="C9" s="39" t="s">
        <v>41</v>
      </c>
      <c r="D9" s="18" t="s">
        <v>34</v>
      </c>
      <c r="E9" s="18" t="s">
        <v>42</v>
      </c>
      <c r="F9" s="21" t="s">
        <v>43</v>
      </c>
      <c r="G9" s="71">
        <v>43405</v>
      </c>
      <c r="H9" s="21">
        <v>49.5</v>
      </c>
      <c r="I9" s="18" t="s">
        <v>23</v>
      </c>
      <c r="J9" s="242" t="s">
        <v>24</v>
      </c>
      <c r="K9" s="21">
        <v>82</v>
      </c>
      <c r="L9" s="21">
        <v>2</v>
      </c>
      <c r="M9" s="243">
        <f t="shared" si="0"/>
        <v>84</v>
      </c>
      <c r="N9" s="244">
        <f t="shared" si="1"/>
        <v>4158</v>
      </c>
    </row>
    <row r="10" spans="1:14" s="131" customFormat="1" ht="22.5" customHeight="1">
      <c r="A10" s="21">
        <v>7</v>
      </c>
      <c r="B10" s="25">
        <v>9787115591067</v>
      </c>
      <c r="C10" s="39" t="s">
        <v>44</v>
      </c>
      <c r="D10" s="21" t="s">
        <v>45</v>
      </c>
      <c r="E10" s="18" t="s">
        <v>46</v>
      </c>
      <c r="F10" s="18" t="s">
        <v>22</v>
      </c>
      <c r="G10" s="71">
        <v>44652</v>
      </c>
      <c r="H10" s="21">
        <v>49.8</v>
      </c>
      <c r="I10" s="18" t="s">
        <v>23</v>
      </c>
      <c r="J10" s="242" t="s">
        <v>24</v>
      </c>
      <c r="K10" s="21">
        <v>82</v>
      </c>
      <c r="L10" s="21">
        <v>2</v>
      </c>
      <c r="M10" s="243">
        <f t="shared" si="0"/>
        <v>84</v>
      </c>
      <c r="N10" s="244">
        <f t="shared" si="1"/>
        <v>4183.2</v>
      </c>
    </row>
    <row r="11" spans="1:14" ht="22.5" customHeight="1">
      <c r="A11" s="21">
        <v>8</v>
      </c>
      <c r="B11" s="140">
        <v>9787119110080</v>
      </c>
      <c r="C11" s="28" t="s">
        <v>47</v>
      </c>
      <c r="D11" s="28" t="s">
        <v>48</v>
      </c>
      <c r="E11" s="28" t="s">
        <v>49</v>
      </c>
      <c r="F11" s="28" t="s">
        <v>40</v>
      </c>
      <c r="G11" s="26" t="s">
        <v>50</v>
      </c>
      <c r="H11" s="141">
        <v>45</v>
      </c>
      <c r="I11" s="18" t="s">
        <v>23</v>
      </c>
      <c r="J11" s="242" t="s">
        <v>24</v>
      </c>
      <c r="K11" s="136">
        <v>205</v>
      </c>
      <c r="L11" s="136">
        <v>2</v>
      </c>
      <c r="M11" s="243">
        <f t="shared" si="0"/>
        <v>207</v>
      </c>
      <c r="N11" s="244">
        <f t="shared" si="1"/>
        <v>9315</v>
      </c>
    </row>
    <row r="12" spans="1:14" ht="22.5" customHeight="1">
      <c r="A12" s="21">
        <v>9</v>
      </c>
      <c r="B12" s="142">
        <v>9787119120560</v>
      </c>
      <c r="C12" s="28" t="s">
        <v>51</v>
      </c>
      <c r="D12" s="28" t="s">
        <v>48</v>
      </c>
      <c r="E12" s="28" t="s">
        <v>52</v>
      </c>
      <c r="F12" s="28" t="s">
        <v>22</v>
      </c>
      <c r="G12" s="143" t="s">
        <v>53</v>
      </c>
      <c r="H12" s="141">
        <v>29.8</v>
      </c>
      <c r="I12" s="82" t="s">
        <v>23</v>
      </c>
      <c r="J12" s="242" t="s">
        <v>24</v>
      </c>
      <c r="K12" s="136">
        <v>205</v>
      </c>
      <c r="L12" s="136">
        <v>2</v>
      </c>
      <c r="M12" s="243">
        <f t="shared" si="0"/>
        <v>207</v>
      </c>
      <c r="N12" s="244">
        <f t="shared" si="1"/>
        <v>6168.6</v>
      </c>
    </row>
    <row r="13" spans="1:14" ht="22.5" customHeight="1">
      <c r="A13" s="21">
        <v>10</v>
      </c>
      <c r="B13" s="51">
        <v>9787119110103</v>
      </c>
      <c r="C13" s="28" t="s">
        <v>54</v>
      </c>
      <c r="D13" s="144" t="s">
        <v>48</v>
      </c>
      <c r="E13" s="144" t="s">
        <v>55</v>
      </c>
      <c r="F13" s="144" t="s">
        <v>40</v>
      </c>
      <c r="G13" s="54" t="s">
        <v>56</v>
      </c>
      <c r="H13" s="55">
        <v>39.8</v>
      </c>
      <c r="I13" s="18" t="s">
        <v>23</v>
      </c>
      <c r="J13" s="242" t="s">
        <v>24</v>
      </c>
      <c r="K13" s="136">
        <v>43</v>
      </c>
      <c r="L13" s="136">
        <v>2</v>
      </c>
      <c r="M13" s="243">
        <f t="shared" si="0"/>
        <v>45</v>
      </c>
      <c r="N13" s="244">
        <f t="shared" si="1"/>
        <v>1790.9999999999998</v>
      </c>
    </row>
    <row r="14" spans="1:14" ht="22.5" customHeight="1">
      <c r="A14" s="21">
        <v>11</v>
      </c>
      <c r="B14" s="51">
        <v>9787119110134</v>
      </c>
      <c r="C14" s="28" t="s">
        <v>57</v>
      </c>
      <c r="D14" s="144" t="s">
        <v>48</v>
      </c>
      <c r="E14" s="144" t="s">
        <v>58</v>
      </c>
      <c r="F14" s="144" t="s">
        <v>40</v>
      </c>
      <c r="G14" s="54" t="s">
        <v>56</v>
      </c>
      <c r="H14" s="55">
        <v>29.8</v>
      </c>
      <c r="I14" s="82" t="s">
        <v>23</v>
      </c>
      <c r="J14" s="242" t="s">
        <v>24</v>
      </c>
      <c r="K14" s="136">
        <v>43</v>
      </c>
      <c r="L14" s="136">
        <v>2</v>
      </c>
      <c r="M14" s="243">
        <f t="shared" si="0"/>
        <v>45</v>
      </c>
      <c r="N14" s="244">
        <f t="shared" si="1"/>
        <v>1341</v>
      </c>
    </row>
    <row r="15" spans="1:14" ht="22.5" customHeight="1">
      <c r="A15" s="21">
        <v>12</v>
      </c>
      <c r="B15" s="145">
        <v>9787568505277</v>
      </c>
      <c r="C15" s="18" t="s">
        <v>59</v>
      </c>
      <c r="D15" s="146" t="s">
        <v>26</v>
      </c>
      <c r="E15" s="28" t="s">
        <v>60</v>
      </c>
      <c r="F15" s="146" t="s">
        <v>22</v>
      </c>
      <c r="G15" s="147" t="s">
        <v>61</v>
      </c>
      <c r="H15" s="148">
        <v>28</v>
      </c>
      <c r="I15" s="18" t="s">
        <v>62</v>
      </c>
      <c r="J15" s="242" t="s">
        <v>24</v>
      </c>
      <c r="K15" s="136">
        <v>205</v>
      </c>
      <c r="L15" s="136">
        <v>2</v>
      </c>
      <c r="M15" s="243">
        <f t="shared" si="0"/>
        <v>207</v>
      </c>
      <c r="N15" s="244">
        <f t="shared" si="1"/>
        <v>5796</v>
      </c>
    </row>
    <row r="16" spans="1:14" ht="22.5" customHeight="1">
      <c r="A16" s="21">
        <v>13</v>
      </c>
      <c r="B16" s="140">
        <v>9787568531085</v>
      </c>
      <c r="C16" s="40" t="s">
        <v>63</v>
      </c>
      <c r="D16" s="40" t="s">
        <v>26</v>
      </c>
      <c r="E16" s="40" t="s">
        <v>64</v>
      </c>
      <c r="F16" s="40" t="s">
        <v>40</v>
      </c>
      <c r="G16" s="71" t="s">
        <v>65</v>
      </c>
      <c r="H16" s="42">
        <v>39.8</v>
      </c>
      <c r="I16" s="18" t="s">
        <v>66</v>
      </c>
      <c r="J16" s="242" t="s">
        <v>24</v>
      </c>
      <c r="K16" s="136">
        <v>205</v>
      </c>
      <c r="L16" s="136">
        <v>2</v>
      </c>
      <c r="M16" s="243">
        <f t="shared" si="0"/>
        <v>207</v>
      </c>
      <c r="N16" s="244">
        <f t="shared" si="1"/>
        <v>8238.599999999999</v>
      </c>
    </row>
    <row r="17" spans="1:14" ht="22.5" customHeight="1">
      <c r="A17" s="21">
        <v>14</v>
      </c>
      <c r="B17" s="149">
        <v>9787519126308</v>
      </c>
      <c r="C17" s="150" t="s">
        <v>67</v>
      </c>
      <c r="D17" s="29" t="s">
        <v>68</v>
      </c>
      <c r="E17" s="151" t="s">
        <v>69</v>
      </c>
      <c r="F17" s="151" t="s">
        <v>36</v>
      </c>
      <c r="G17" s="32">
        <v>44348</v>
      </c>
      <c r="H17" s="21">
        <v>48</v>
      </c>
      <c r="I17" s="39" t="s">
        <v>23</v>
      </c>
      <c r="J17" s="242" t="s">
        <v>24</v>
      </c>
      <c r="K17" s="136">
        <v>455</v>
      </c>
      <c r="L17" s="136">
        <v>2</v>
      </c>
      <c r="M17" s="243">
        <f t="shared" si="0"/>
        <v>457</v>
      </c>
      <c r="N17" s="244">
        <f t="shared" si="1"/>
        <v>21936</v>
      </c>
    </row>
    <row r="18" spans="1:14" ht="22.5" customHeight="1">
      <c r="A18" s="21">
        <v>15</v>
      </c>
      <c r="B18" s="152">
        <v>9787566719676</v>
      </c>
      <c r="C18" s="61" t="s">
        <v>70</v>
      </c>
      <c r="D18" s="29" t="s">
        <v>71</v>
      </c>
      <c r="E18" s="61" t="s">
        <v>72</v>
      </c>
      <c r="F18" s="62" t="s">
        <v>40</v>
      </c>
      <c r="G18" s="32">
        <v>44075</v>
      </c>
      <c r="H18" s="28">
        <v>45</v>
      </c>
      <c r="I18" s="39" t="s">
        <v>23</v>
      </c>
      <c r="J18" s="242" t="s">
        <v>24</v>
      </c>
      <c r="K18" s="136">
        <v>407</v>
      </c>
      <c r="L18" s="136">
        <v>2</v>
      </c>
      <c r="M18" s="243">
        <f t="shared" si="0"/>
        <v>409</v>
      </c>
      <c r="N18" s="244">
        <f t="shared" si="1"/>
        <v>18405</v>
      </c>
    </row>
    <row r="19" spans="1:14" s="132" customFormat="1" ht="22.5" customHeight="1">
      <c r="A19" s="21">
        <v>16</v>
      </c>
      <c r="B19" s="153">
        <v>9787200162691</v>
      </c>
      <c r="C19" s="154" t="s">
        <v>73</v>
      </c>
      <c r="D19" s="128" t="s">
        <v>74</v>
      </c>
      <c r="E19" s="128" t="s">
        <v>75</v>
      </c>
      <c r="F19" s="128" t="s">
        <v>40</v>
      </c>
      <c r="G19" s="155">
        <v>44287</v>
      </c>
      <c r="H19" s="156">
        <v>45</v>
      </c>
      <c r="I19" s="128" t="s">
        <v>62</v>
      </c>
      <c r="J19" s="242" t="s">
        <v>24</v>
      </c>
      <c r="K19" s="245">
        <v>609</v>
      </c>
      <c r="L19" s="245">
        <v>4</v>
      </c>
      <c r="M19" s="243">
        <f t="shared" si="0"/>
        <v>613</v>
      </c>
      <c r="N19" s="244">
        <f t="shared" si="1"/>
        <v>27585</v>
      </c>
    </row>
    <row r="20" spans="1:14" ht="22.5" customHeight="1">
      <c r="A20" s="21">
        <v>17</v>
      </c>
      <c r="B20" s="140">
        <v>9787305247835</v>
      </c>
      <c r="C20" s="157" t="s">
        <v>76</v>
      </c>
      <c r="D20" s="41" t="s">
        <v>77</v>
      </c>
      <c r="E20" s="158" t="s">
        <v>78</v>
      </c>
      <c r="F20" s="21" t="s">
        <v>40</v>
      </c>
      <c r="G20" s="159">
        <v>44385.9</v>
      </c>
      <c r="H20" s="44">
        <v>39</v>
      </c>
      <c r="I20" s="128" t="s">
        <v>62</v>
      </c>
      <c r="J20" s="242" t="s">
        <v>24</v>
      </c>
      <c r="K20" s="136">
        <v>50</v>
      </c>
      <c r="L20" s="136">
        <v>1</v>
      </c>
      <c r="M20" s="243">
        <f t="shared" si="0"/>
        <v>51</v>
      </c>
      <c r="N20" s="244">
        <f t="shared" si="1"/>
        <v>1989</v>
      </c>
    </row>
    <row r="21" spans="1:14" ht="22.5" customHeight="1">
      <c r="A21" s="21">
        <v>18</v>
      </c>
      <c r="B21" s="160">
        <v>9787209140966</v>
      </c>
      <c r="C21" s="161" t="s">
        <v>79</v>
      </c>
      <c r="D21" s="162" t="s">
        <v>80</v>
      </c>
      <c r="E21" s="162" t="s">
        <v>81</v>
      </c>
      <c r="F21" s="163" t="s">
        <v>82</v>
      </c>
      <c r="G21" s="164">
        <v>44896</v>
      </c>
      <c r="H21" s="165">
        <v>45</v>
      </c>
      <c r="I21" s="246" t="s">
        <v>23</v>
      </c>
      <c r="J21" s="242" t="s">
        <v>24</v>
      </c>
      <c r="K21" s="136">
        <v>263</v>
      </c>
      <c r="L21" s="136">
        <v>4</v>
      </c>
      <c r="M21" s="243">
        <f t="shared" si="0"/>
        <v>267</v>
      </c>
      <c r="N21" s="244">
        <f t="shared" si="1"/>
        <v>12015</v>
      </c>
    </row>
    <row r="22" spans="1:14" ht="22.5" customHeight="1">
      <c r="A22" s="21">
        <v>19</v>
      </c>
      <c r="B22" s="166">
        <v>9787040427158</v>
      </c>
      <c r="C22" s="167" t="s">
        <v>83</v>
      </c>
      <c r="D22" s="168" t="s">
        <v>34</v>
      </c>
      <c r="E22" s="168" t="s">
        <v>84</v>
      </c>
      <c r="F22" s="168" t="s">
        <v>22</v>
      </c>
      <c r="G22" s="169">
        <v>42217</v>
      </c>
      <c r="H22" s="170">
        <v>36.3</v>
      </c>
      <c r="I22" s="247" t="s">
        <v>23</v>
      </c>
      <c r="J22" s="242" t="s">
        <v>24</v>
      </c>
      <c r="K22" s="136">
        <v>275</v>
      </c>
      <c r="L22" s="136">
        <v>2</v>
      </c>
      <c r="M22" s="243">
        <f t="shared" si="0"/>
        <v>277</v>
      </c>
      <c r="N22" s="244">
        <f t="shared" si="1"/>
        <v>10055.099999999999</v>
      </c>
    </row>
    <row r="23" spans="1:14" ht="22.5" customHeight="1">
      <c r="A23" s="21">
        <v>20</v>
      </c>
      <c r="B23" s="171">
        <v>9787040423815</v>
      </c>
      <c r="C23" s="172" t="s">
        <v>85</v>
      </c>
      <c r="D23" s="173" t="s">
        <v>34</v>
      </c>
      <c r="E23" s="173" t="s">
        <v>84</v>
      </c>
      <c r="F23" s="173" t="s">
        <v>22</v>
      </c>
      <c r="G23" s="169">
        <v>42217</v>
      </c>
      <c r="H23" s="174">
        <v>39.7</v>
      </c>
      <c r="I23" s="172" t="s">
        <v>23</v>
      </c>
      <c r="J23" s="242" t="s">
        <v>24</v>
      </c>
      <c r="K23" s="136">
        <v>275</v>
      </c>
      <c r="L23" s="136">
        <v>2</v>
      </c>
      <c r="M23" s="243">
        <f t="shared" si="0"/>
        <v>277</v>
      </c>
      <c r="N23" s="244">
        <f t="shared" si="1"/>
        <v>10996.900000000001</v>
      </c>
    </row>
    <row r="24" spans="1:14" ht="22.5" customHeight="1">
      <c r="A24" s="21">
        <v>21</v>
      </c>
      <c r="B24" s="171">
        <v>9787040431803</v>
      </c>
      <c r="C24" s="173" t="s">
        <v>86</v>
      </c>
      <c r="D24" s="173" t="s">
        <v>34</v>
      </c>
      <c r="E24" s="173" t="s">
        <v>84</v>
      </c>
      <c r="F24" s="173" t="s">
        <v>22</v>
      </c>
      <c r="G24" s="169">
        <v>42217</v>
      </c>
      <c r="H24" s="175">
        <v>51.7</v>
      </c>
      <c r="I24" s="172" t="s">
        <v>23</v>
      </c>
      <c r="J24" s="242" t="s">
        <v>24</v>
      </c>
      <c r="K24" s="136">
        <v>0</v>
      </c>
      <c r="L24" s="136">
        <v>2</v>
      </c>
      <c r="M24" s="243">
        <f t="shared" si="0"/>
        <v>2</v>
      </c>
      <c r="N24" s="244">
        <f t="shared" si="1"/>
        <v>103.4</v>
      </c>
    </row>
    <row r="25" spans="1:14" ht="22.5" customHeight="1">
      <c r="A25" s="21">
        <v>22</v>
      </c>
      <c r="B25" s="171">
        <v>9787040431667</v>
      </c>
      <c r="C25" s="173" t="s">
        <v>87</v>
      </c>
      <c r="D25" s="173" t="s">
        <v>34</v>
      </c>
      <c r="E25" s="173" t="s">
        <v>84</v>
      </c>
      <c r="F25" s="173" t="s">
        <v>22</v>
      </c>
      <c r="G25" s="169">
        <v>42217</v>
      </c>
      <c r="H25" s="175">
        <v>44.8</v>
      </c>
      <c r="I25" s="172" t="s">
        <v>23</v>
      </c>
      <c r="J25" s="242" t="s">
        <v>24</v>
      </c>
      <c r="K25" s="136">
        <v>0</v>
      </c>
      <c r="L25" s="136">
        <v>2</v>
      </c>
      <c r="M25" s="243">
        <f t="shared" si="0"/>
        <v>2</v>
      </c>
      <c r="N25" s="244">
        <f t="shared" si="1"/>
        <v>89.6</v>
      </c>
    </row>
    <row r="26" spans="1:14" ht="22.5" customHeight="1">
      <c r="A26" s="21">
        <v>23</v>
      </c>
      <c r="B26" s="171">
        <v>9787040426069</v>
      </c>
      <c r="C26" s="173" t="s">
        <v>88</v>
      </c>
      <c r="D26" s="173" t="s">
        <v>34</v>
      </c>
      <c r="E26" s="173" t="s">
        <v>84</v>
      </c>
      <c r="F26" s="173" t="s">
        <v>22</v>
      </c>
      <c r="G26" s="169">
        <v>42217</v>
      </c>
      <c r="H26" s="175">
        <v>40.6</v>
      </c>
      <c r="I26" s="172" t="s">
        <v>23</v>
      </c>
      <c r="J26" s="242" t="s">
        <v>24</v>
      </c>
      <c r="K26" s="136">
        <v>0</v>
      </c>
      <c r="L26" s="136">
        <v>2</v>
      </c>
      <c r="M26" s="243">
        <f t="shared" si="0"/>
        <v>2</v>
      </c>
      <c r="N26" s="244">
        <f t="shared" si="1"/>
        <v>81.2</v>
      </c>
    </row>
    <row r="27" spans="1:14" ht="22.5" customHeight="1">
      <c r="A27" s="21">
        <v>24</v>
      </c>
      <c r="B27" s="171">
        <v>9787040427165</v>
      </c>
      <c r="C27" s="173" t="s">
        <v>89</v>
      </c>
      <c r="D27" s="173" t="s">
        <v>34</v>
      </c>
      <c r="E27" s="173" t="s">
        <v>84</v>
      </c>
      <c r="F27" s="173" t="s">
        <v>22</v>
      </c>
      <c r="G27" s="169">
        <v>42217</v>
      </c>
      <c r="H27" s="175">
        <v>41</v>
      </c>
      <c r="I27" s="172" t="s">
        <v>23</v>
      </c>
      <c r="J27" s="242" t="s">
        <v>24</v>
      </c>
      <c r="K27" s="136">
        <v>0</v>
      </c>
      <c r="L27" s="136">
        <v>2</v>
      </c>
      <c r="M27" s="243">
        <f t="shared" si="0"/>
        <v>2</v>
      </c>
      <c r="N27" s="244">
        <f t="shared" si="1"/>
        <v>82</v>
      </c>
    </row>
    <row r="28" spans="1:14" ht="22.5" customHeight="1">
      <c r="A28" s="21">
        <v>25</v>
      </c>
      <c r="B28" s="33">
        <v>9787564835378</v>
      </c>
      <c r="C28" s="21" t="s">
        <v>90</v>
      </c>
      <c r="D28" s="34" t="s">
        <v>91</v>
      </c>
      <c r="E28" s="103" t="s">
        <v>92</v>
      </c>
      <c r="F28" s="103" t="s">
        <v>22</v>
      </c>
      <c r="G28" s="176" t="s">
        <v>93</v>
      </c>
      <c r="H28" s="177">
        <v>49.8</v>
      </c>
      <c r="I28" s="128" t="s">
        <v>66</v>
      </c>
      <c r="J28" s="242" t="s">
        <v>24</v>
      </c>
      <c r="K28" s="136">
        <v>101</v>
      </c>
      <c r="L28" s="136">
        <v>2</v>
      </c>
      <c r="M28" s="243">
        <f t="shared" si="0"/>
        <v>103</v>
      </c>
      <c r="N28" s="244">
        <f t="shared" si="1"/>
        <v>5129.4</v>
      </c>
    </row>
    <row r="29" spans="1:14" ht="22.5" customHeight="1">
      <c r="A29" s="21">
        <v>26</v>
      </c>
      <c r="B29" s="178">
        <v>9787504186393</v>
      </c>
      <c r="C29" s="179" t="s">
        <v>94</v>
      </c>
      <c r="D29" s="180" t="s">
        <v>68</v>
      </c>
      <c r="E29" s="181" t="s">
        <v>95</v>
      </c>
      <c r="F29" s="182" t="s">
        <v>40</v>
      </c>
      <c r="G29" s="183" t="s">
        <v>96</v>
      </c>
      <c r="H29" s="184">
        <v>22</v>
      </c>
      <c r="I29" s="128" t="s">
        <v>23</v>
      </c>
      <c r="J29" s="242" t="s">
        <v>24</v>
      </c>
      <c r="K29" s="136">
        <v>120</v>
      </c>
      <c r="L29" s="136">
        <v>2</v>
      </c>
      <c r="M29" s="243">
        <f t="shared" si="0"/>
        <v>122</v>
      </c>
      <c r="N29" s="244">
        <f t="shared" si="1"/>
        <v>2684</v>
      </c>
    </row>
    <row r="30" spans="1:14" ht="22.5" customHeight="1">
      <c r="A30" s="21">
        <v>27</v>
      </c>
      <c r="B30" s="25">
        <v>9787566720252</v>
      </c>
      <c r="C30" s="40" t="s">
        <v>97</v>
      </c>
      <c r="D30" s="40" t="s">
        <v>71</v>
      </c>
      <c r="E30" s="40" t="s">
        <v>98</v>
      </c>
      <c r="F30" s="40" t="s">
        <v>40</v>
      </c>
      <c r="G30" s="71" t="s">
        <v>99</v>
      </c>
      <c r="H30" s="66">
        <v>45</v>
      </c>
      <c r="I30" s="128" t="s">
        <v>23</v>
      </c>
      <c r="J30" s="242" t="s">
        <v>24</v>
      </c>
      <c r="K30" s="136">
        <v>225</v>
      </c>
      <c r="L30" s="136">
        <v>2</v>
      </c>
      <c r="M30" s="243">
        <f t="shared" si="0"/>
        <v>227</v>
      </c>
      <c r="N30" s="244">
        <f t="shared" si="1"/>
        <v>10215</v>
      </c>
    </row>
    <row r="31" spans="1:14" ht="22.5" customHeight="1">
      <c r="A31" s="21">
        <v>28</v>
      </c>
      <c r="B31" s="166">
        <v>9787568164887</v>
      </c>
      <c r="C31" s="185" t="s">
        <v>100</v>
      </c>
      <c r="D31" s="186" t="s">
        <v>101</v>
      </c>
      <c r="E31" s="186" t="s">
        <v>102</v>
      </c>
      <c r="F31" s="186" t="s">
        <v>103</v>
      </c>
      <c r="G31" s="187">
        <v>44470</v>
      </c>
      <c r="H31" s="186" t="s">
        <v>104</v>
      </c>
      <c r="I31" s="248" t="s">
        <v>105</v>
      </c>
      <c r="J31" s="242" t="s">
        <v>24</v>
      </c>
      <c r="K31" s="136">
        <v>181</v>
      </c>
      <c r="L31" s="136">
        <v>4</v>
      </c>
      <c r="M31" s="243">
        <f t="shared" si="0"/>
        <v>185</v>
      </c>
      <c r="N31" s="244">
        <f t="shared" si="1"/>
        <v>9028</v>
      </c>
    </row>
    <row r="32" spans="1:14" s="132" customFormat="1" ht="22.5" customHeight="1">
      <c r="A32" s="21">
        <v>29</v>
      </c>
      <c r="B32" s="188" t="s">
        <v>106</v>
      </c>
      <c r="C32" s="189" t="s">
        <v>107</v>
      </c>
      <c r="D32" s="188" t="s">
        <v>108</v>
      </c>
      <c r="E32" s="188" t="s">
        <v>109</v>
      </c>
      <c r="F32" s="188" t="s">
        <v>110</v>
      </c>
      <c r="G32" s="190">
        <v>44835</v>
      </c>
      <c r="H32" s="188" t="s">
        <v>111</v>
      </c>
      <c r="I32" s="249" t="s">
        <v>112</v>
      </c>
      <c r="J32" s="242" t="s">
        <v>24</v>
      </c>
      <c r="K32" s="245">
        <v>250</v>
      </c>
      <c r="L32" s="245">
        <v>2</v>
      </c>
      <c r="M32" s="243">
        <f t="shared" si="0"/>
        <v>252</v>
      </c>
      <c r="N32" s="244">
        <f t="shared" si="1"/>
        <v>14616</v>
      </c>
    </row>
    <row r="33" spans="1:14" s="133" customFormat="1" ht="22.5" customHeight="1">
      <c r="A33" s="21">
        <v>30</v>
      </c>
      <c r="B33" s="191">
        <v>9787040465938</v>
      </c>
      <c r="C33" s="40" t="s">
        <v>113</v>
      </c>
      <c r="D33" s="40" t="s">
        <v>34</v>
      </c>
      <c r="E33" s="40" t="s">
        <v>114</v>
      </c>
      <c r="F33" s="40" t="s">
        <v>115</v>
      </c>
      <c r="G33" s="40" t="s">
        <v>116</v>
      </c>
      <c r="H33" s="66">
        <v>34.8</v>
      </c>
      <c r="I33" s="40" t="s">
        <v>23</v>
      </c>
      <c r="J33" s="242" t="s">
        <v>24</v>
      </c>
      <c r="K33" s="245">
        <v>0</v>
      </c>
      <c r="L33" s="245">
        <v>4</v>
      </c>
      <c r="M33" s="243">
        <f t="shared" si="0"/>
        <v>4</v>
      </c>
      <c r="N33" s="244">
        <f t="shared" si="1"/>
        <v>139.2</v>
      </c>
    </row>
    <row r="34" spans="1:14" s="133" customFormat="1" ht="22.5" customHeight="1">
      <c r="A34" s="21">
        <v>31</v>
      </c>
      <c r="B34" s="191">
        <v>9787040469882</v>
      </c>
      <c r="C34" s="40" t="s">
        <v>117</v>
      </c>
      <c r="D34" s="40" t="s">
        <v>34</v>
      </c>
      <c r="E34" s="40" t="s">
        <v>114</v>
      </c>
      <c r="F34" s="40" t="s">
        <v>115</v>
      </c>
      <c r="G34" s="40" t="s">
        <v>116</v>
      </c>
      <c r="H34" s="66">
        <v>29.8</v>
      </c>
      <c r="I34" s="40" t="s">
        <v>23</v>
      </c>
      <c r="J34" s="242" t="s">
        <v>24</v>
      </c>
      <c r="K34" s="245">
        <v>0</v>
      </c>
      <c r="L34" s="245">
        <v>4</v>
      </c>
      <c r="M34" s="243">
        <f t="shared" si="0"/>
        <v>4</v>
      </c>
      <c r="N34" s="244">
        <f t="shared" si="1"/>
        <v>119.2</v>
      </c>
    </row>
    <row r="35" spans="1:14" s="133" customFormat="1" ht="22.5" customHeight="1">
      <c r="A35" s="21">
        <v>32</v>
      </c>
      <c r="B35" s="191">
        <v>9787040494983</v>
      </c>
      <c r="C35" s="40" t="s">
        <v>118</v>
      </c>
      <c r="D35" s="40" t="s">
        <v>34</v>
      </c>
      <c r="E35" s="40" t="s">
        <v>114</v>
      </c>
      <c r="F35" s="40" t="s">
        <v>115</v>
      </c>
      <c r="G35" s="40" t="s">
        <v>119</v>
      </c>
      <c r="H35" s="66">
        <v>28.9</v>
      </c>
      <c r="I35" s="40" t="s">
        <v>23</v>
      </c>
      <c r="J35" s="242" t="s">
        <v>24</v>
      </c>
      <c r="K35" s="245">
        <v>0</v>
      </c>
      <c r="L35" s="245">
        <v>4</v>
      </c>
      <c r="M35" s="243">
        <f t="shared" si="0"/>
        <v>4</v>
      </c>
      <c r="N35" s="244">
        <f t="shared" si="1"/>
        <v>115.6</v>
      </c>
    </row>
    <row r="36" spans="1:14" ht="22.5" customHeight="1">
      <c r="A36" s="21">
        <v>33</v>
      </c>
      <c r="B36" s="192">
        <v>9787566719775</v>
      </c>
      <c r="C36" s="193" t="s">
        <v>120</v>
      </c>
      <c r="D36" s="193" t="s">
        <v>71</v>
      </c>
      <c r="E36" s="193" t="s">
        <v>121</v>
      </c>
      <c r="F36" s="193" t="s">
        <v>40</v>
      </c>
      <c r="G36" s="194">
        <v>44075</v>
      </c>
      <c r="H36" s="195">
        <v>44</v>
      </c>
      <c r="I36" s="250" t="s">
        <v>23</v>
      </c>
      <c r="J36" s="242" t="s">
        <v>24</v>
      </c>
      <c r="K36" s="136">
        <v>275</v>
      </c>
      <c r="L36" s="136">
        <v>4</v>
      </c>
      <c r="M36" s="243">
        <f t="shared" si="0"/>
        <v>279</v>
      </c>
      <c r="N36" s="244">
        <f t="shared" si="1"/>
        <v>12276</v>
      </c>
    </row>
    <row r="37" spans="1:14" s="132" customFormat="1" ht="22.5" customHeight="1">
      <c r="A37" s="21">
        <v>34</v>
      </c>
      <c r="B37" s="196">
        <v>9787305247248</v>
      </c>
      <c r="C37" s="197" t="s">
        <v>122</v>
      </c>
      <c r="D37" s="40" t="s">
        <v>77</v>
      </c>
      <c r="E37" s="39" t="s">
        <v>123</v>
      </c>
      <c r="F37" s="70" t="s">
        <v>40</v>
      </c>
      <c r="G37" s="71">
        <v>44378</v>
      </c>
      <c r="H37" s="66">
        <v>45</v>
      </c>
      <c r="I37" s="118" t="s">
        <v>62</v>
      </c>
      <c r="J37" s="242" t="s">
        <v>24</v>
      </c>
      <c r="K37" s="245">
        <v>130</v>
      </c>
      <c r="L37" s="245">
        <v>4</v>
      </c>
      <c r="M37" s="243">
        <f aca="true" t="shared" si="2" ref="M37:M68">K37+L37</f>
        <v>134</v>
      </c>
      <c r="N37" s="244">
        <f aca="true" t="shared" si="3" ref="N37:N68">M37*H37</f>
        <v>6030</v>
      </c>
    </row>
    <row r="38" spans="1:14" ht="22.5" customHeight="1">
      <c r="A38" s="21">
        <v>35</v>
      </c>
      <c r="B38" s="22">
        <v>9787566720160</v>
      </c>
      <c r="C38" s="39" t="s">
        <v>124</v>
      </c>
      <c r="D38" s="39" t="s">
        <v>71</v>
      </c>
      <c r="E38" s="39" t="s">
        <v>125</v>
      </c>
      <c r="F38" s="39" t="s">
        <v>40</v>
      </c>
      <c r="G38" s="39" t="s">
        <v>126</v>
      </c>
      <c r="H38" s="24">
        <v>42</v>
      </c>
      <c r="I38" s="128" t="s">
        <v>23</v>
      </c>
      <c r="J38" s="242" t="s">
        <v>24</v>
      </c>
      <c r="K38" s="136">
        <v>310</v>
      </c>
      <c r="L38" s="136">
        <v>3</v>
      </c>
      <c r="M38" s="243">
        <f t="shared" si="2"/>
        <v>313</v>
      </c>
      <c r="N38" s="244">
        <f t="shared" si="3"/>
        <v>13146</v>
      </c>
    </row>
    <row r="39" spans="1:14" s="134" customFormat="1" ht="22.5" customHeight="1">
      <c r="A39" s="21">
        <v>36</v>
      </c>
      <c r="B39" s="51">
        <v>9787568505277</v>
      </c>
      <c r="C39" s="198" t="s">
        <v>127</v>
      </c>
      <c r="D39" s="199" t="s">
        <v>26</v>
      </c>
      <c r="E39" s="198" t="s">
        <v>60</v>
      </c>
      <c r="F39" s="200" t="s">
        <v>40</v>
      </c>
      <c r="G39" s="54">
        <v>42583</v>
      </c>
      <c r="H39" s="55">
        <v>30</v>
      </c>
      <c r="I39" s="128" t="s">
        <v>62</v>
      </c>
      <c r="J39" s="242" t="s">
        <v>24</v>
      </c>
      <c r="K39" s="251">
        <v>163</v>
      </c>
      <c r="L39" s="251">
        <v>2</v>
      </c>
      <c r="M39" s="243">
        <f t="shared" si="2"/>
        <v>165</v>
      </c>
      <c r="N39" s="244">
        <f t="shared" si="3"/>
        <v>4950</v>
      </c>
    </row>
    <row r="40" spans="1:14" s="135" customFormat="1" ht="22.5" customHeight="1">
      <c r="A40" s="21">
        <v>37</v>
      </c>
      <c r="B40" s="201">
        <v>9787568532143</v>
      </c>
      <c r="C40" s="198" t="s">
        <v>128</v>
      </c>
      <c r="D40" s="198" t="s">
        <v>129</v>
      </c>
      <c r="E40" s="18" t="s">
        <v>130</v>
      </c>
      <c r="F40" s="146" t="s">
        <v>40</v>
      </c>
      <c r="G40" s="54" t="s">
        <v>131</v>
      </c>
      <c r="H40" s="202">
        <v>42.8</v>
      </c>
      <c r="I40" s="128" t="s">
        <v>66</v>
      </c>
      <c r="J40" s="242" t="s">
        <v>24</v>
      </c>
      <c r="K40" s="252">
        <v>120</v>
      </c>
      <c r="L40" s="252">
        <v>2</v>
      </c>
      <c r="M40" s="243">
        <f t="shared" si="2"/>
        <v>122</v>
      </c>
      <c r="N40" s="244">
        <f t="shared" si="3"/>
        <v>5221.599999999999</v>
      </c>
    </row>
    <row r="41" spans="1:14" ht="22.5" customHeight="1">
      <c r="A41" s="21">
        <v>38</v>
      </c>
      <c r="B41" s="203">
        <v>9787572501593</v>
      </c>
      <c r="C41" s="21" t="s">
        <v>132</v>
      </c>
      <c r="D41" s="204" t="s">
        <v>133</v>
      </c>
      <c r="E41" s="204" t="s">
        <v>134</v>
      </c>
      <c r="F41" s="205" t="s">
        <v>40</v>
      </c>
      <c r="G41" s="206">
        <v>44044</v>
      </c>
      <c r="H41" s="207" t="s">
        <v>135</v>
      </c>
      <c r="I41" s="128" t="s">
        <v>23</v>
      </c>
      <c r="J41" s="242" t="s">
        <v>24</v>
      </c>
      <c r="K41" s="136">
        <v>82</v>
      </c>
      <c r="L41" s="136">
        <v>2</v>
      </c>
      <c r="M41" s="243">
        <f t="shared" si="2"/>
        <v>84</v>
      </c>
      <c r="N41" s="244">
        <f t="shared" si="3"/>
        <v>4158</v>
      </c>
    </row>
    <row r="42" spans="1:14" ht="22.5" customHeight="1">
      <c r="A42" s="21">
        <v>39</v>
      </c>
      <c r="B42" s="208" t="s">
        <v>136</v>
      </c>
      <c r="C42" s="18" t="s">
        <v>137</v>
      </c>
      <c r="D42" s="204" t="s">
        <v>133</v>
      </c>
      <c r="E42" s="209" t="s">
        <v>138</v>
      </c>
      <c r="F42" s="210" t="s">
        <v>40</v>
      </c>
      <c r="G42" s="211">
        <v>44378</v>
      </c>
      <c r="H42" s="212">
        <v>43.5</v>
      </c>
      <c r="I42" s="128" t="s">
        <v>62</v>
      </c>
      <c r="J42" s="242" t="s">
        <v>24</v>
      </c>
      <c r="K42" s="136">
        <v>82</v>
      </c>
      <c r="L42" s="136">
        <v>2</v>
      </c>
      <c r="M42" s="243">
        <f t="shared" si="2"/>
        <v>84</v>
      </c>
      <c r="N42" s="244">
        <f t="shared" si="3"/>
        <v>3654</v>
      </c>
    </row>
    <row r="43" spans="1:14" ht="22.5" customHeight="1">
      <c r="A43" s="21">
        <v>40</v>
      </c>
      <c r="B43" s="102">
        <v>9787576310498</v>
      </c>
      <c r="C43" s="18" t="s">
        <v>139</v>
      </c>
      <c r="D43" s="35" t="s">
        <v>140</v>
      </c>
      <c r="E43" s="213" t="s">
        <v>141</v>
      </c>
      <c r="F43" s="213" t="s">
        <v>22</v>
      </c>
      <c r="G43" s="105" t="s">
        <v>142</v>
      </c>
      <c r="H43" s="90">
        <v>35</v>
      </c>
      <c r="I43" s="128" t="s">
        <v>23</v>
      </c>
      <c r="J43" s="242" t="s">
        <v>24</v>
      </c>
      <c r="K43" s="136">
        <v>82</v>
      </c>
      <c r="L43" s="136">
        <v>2</v>
      </c>
      <c r="M43" s="243">
        <f t="shared" si="2"/>
        <v>84</v>
      </c>
      <c r="N43" s="244">
        <f t="shared" si="3"/>
        <v>2940</v>
      </c>
    </row>
    <row r="44" spans="1:14" ht="22.5" customHeight="1">
      <c r="A44" s="21">
        <v>41</v>
      </c>
      <c r="B44" s="214">
        <v>9787519122195</v>
      </c>
      <c r="C44" s="103" t="s">
        <v>143</v>
      </c>
      <c r="D44" s="35" t="s">
        <v>68</v>
      </c>
      <c r="E44" s="35" t="s">
        <v>144</v>
      </c>
      <c r="F44" s="215" t="s">
        <v>36</v>
      </c>
      <c r="G44" s="216">
        <v>44835</v>
      </c>
      <c r="H44" s="217">
        <v>49</v>
      </c>
      <c r="I44" s="128" t="s">
        <v>23</v>
      </c>
      <c r="J44" s="242" t="s">
        <v>24</v>
      </c>
      <c r="K44" s="136">
        <v>82</v>
      </c>
      <c r="L44" s="136">
        <v>2</v>
      </c>
      <c r="M44" s="243">
        <f t="shared" si="2"/>
        <v>84</v>
      </c>
      <c r="N44" s="244">
        <f t="shared" si="3"/>
        <v>4116</v>
      </c>
    </row>
    <row r="45" spans="1:14" ht="22.5" customHeight="1">
      <c r="A45" s="21">
        <v>42</v>
      </c>
      <c r="B45" s="33">
        <v>9787544660525</v>
      </c>
      <c r="C45" s="21" t="s">
        <v>145</v>
      </c>
      <c r="D45" s="21" t="s">
        <v>146</v>
      </c>
      <c r="E45" s="21" t="s">
        <v>147</v>
      </c>
      <c r="F45" s="103" t="s">
        <v>40</v>
      </c>
      <c r="G45" s="218">
        <v>44287</v>
      </c>
      <c r="H45" s="219">
        <v>53</v>
      </c>
      <c r="I45" s="128" t="s">
        <v>23</v>
      </c>
      <c r="J45" s="242" t="s">
        <v>24</v>
      </c>
      <c r="K45" s="21">
        <v>2965</v>
      </c>
      <c r="L45" s="136">
        <v>8</v>
      </c>
      <c r="M45" s="243">
        <f t="shared" si="2"/>
        <v>2973</v>
      </c>
      <c r="N45" s="244">
        <f t="shared" si="3"/>
        <v>157569</v>
      </c>
    </row>
    <row r="46" spans="1:14" ht="22.5" customHeight="1">
      <c r="A46" s="21">
        <v>43</v>
      </c>
      <c r="B46" s="33">
        <v>9787544662611</v>
      </c>
      <c r="C46" s="21" t="s">
        <v>148</v>
      </c>
      <c r="D46" s="21" t="s">
        <v>146</v>
      </c>
      <c r="E46" s="21" t="s">
        <v>149</v>
      </c>
      <c r="F46" s="103" t="s">
        <v>40</v>
      </c>
      <c r="G46" s="218">
        <v>44198</v>
      </c>
      <c r="H46" s="219">
        <v>28</v>
      </c>
      <c r="I46" s="128" t="s">
        <v>23</v>
      </c>
      <c r="J46" s="242" t="s">
        <v>24</v>
      </c>
      <c r="K46" s="21">
        <v>2975</v>
      </c>
      <c r="L46" s="136">
        <v>8</v>
      </c>
      <c r="M46" s="243">
        <f t="shared" si="2"/>
        <v>2983</v>
      </c>
      <c r="N46" s="244">
        <f t="shared" si="3"/>
        <v>83524</v>
      </c>
    </row>
    <row r="47" spans="1:14" ht="22.5" customHeight="1">
      <c r="A47" s="21">
        <v>44</v>
      </c>
      <c r="B47" s="220">
        <v>9787544662543</v>
      </c>
      <c r="C47" s="221" t="s">
        <v>150</v>
      </c>
      <c r="D47" s="21" t="s">
        <v>146</v>
      </c>
      <c r="E47" s="222" t="s">
        <v>149</v>
      </c>
      <c r="F47" s="103" t="s">
        <v>40</v>
      </c>
      <c r="G47" s="223">
        <v>44289</v>
      </c>
      <c r="H47" s="219">
        <v>35</v>
      </c>
      <c r="I47" s="103" t="s">
        <v>23</v>
      </c>
      <c r="J47" s="242" t="s">
        <v>24</v>
      </c>
      <c r="K47" s="136">
        <v>0</v>
      </c>
      <c r="L47" s="136">
        <v>8</v>
      </c>
      <c r="M47" s="243">
        <f t="shared" si="2"/>
        <v>8</v>
      </c>
      <c r="N47" s="244">
        <f t="shared" si="3"/>
        <v>280</v>
      </c>
    </row>
    <row r="48" spans="1:14" ht="22.5" customHeight="1">
      <c r="A48" s="21">
        <v>45</v>
      </c>
      <c r="B48" s="140">
        <v>9787521325027</v>
      </c>
      <c r="C48" s="224" t="s">
        <v>151</v>
      </c>
      <c r="D48" s="28" t="s">
        <v>20</v>
      </c>
      <c r="E48" s="21" t="s">
        <v>152</v>
      </c>
      <c r="F48" s="103" t="s">
        <v>22</v>
      </c>
      <c r="G48" s="218">
        <v>44317</v>
      </c>
      <c r="H48" s="219">
        <v>49.9</v>
      </c>
      <c r="I48" s="253" t="s">
        <v>23</v>
      </c>
      <c r="J48" s="242" t="s">
        <v>24</v>
      </c>
      <c r="K48" s="21">
        <v>3814</v>
      </c>
      <c r="L48" s="136">
        <v>8</v>
      </c>
      <c r="M48" s="243">
        <f t="shared" si="2"/>
        <v>3822</v>
      </c>
      <c r="N48" s="244">
        <f t="shared" si="3"/>
        <v>190717.8</v>
      </c>
    </row>
    <row r="49" spans="1:14" ht="22.5" customHeight="1">
      <c r="A49" s="21">
        <v>46</v>
      </c>
      <c r="B49" s="140">
        <v>9787521324938</v>
      </c>
      <c r="C49" s="224" t="s">
        <v>153</v>
      </c>
      <c r="D49" s="36" t="s">
        <v>20</v>
      </c>
      <c r="E49" s="21" t="s">
        <v>152</v>
      </c>
      <c r="F49" s="36" t="s">
        <v>22</v>
      </c>
      <c r="G49" s="218">
        <v>44379</v>
      </c>
      <c r="H49" s="219">
        <v>34.9</v>
      </c>
      <c r="I49" s="253" t="s">
        <v>23</v>
      </c>
      <c r="J49" s="242" t="s">
        <v>24</v>
      </c>
      <c r="K49" s="21">
        <v>3814</v>
      </c>
      <c r="L49" s="136">
        <v>8</v>
      </c>
      <c r="M49" s="243">
        <f t="shared" si="2"/>
        <v>3822</v>
      </c>
      <c r="N49" s="244">
        <f t="shared" si="3"/>
        <v>133387.8</v>
      </c>
    </row>
    <row r="50" spans="1:14" ht="22.5" customHeight="1">
      <c r="A50" s="21">
        <v>47</v>
      </c>
      <c r="B50" s="142">
        <v>9787521324969</v>
      </c>
      <c r="C50" s="225" t="s">
        <v>154</v>
      </c>
      <c r="D50" s="226" t="s">
        <v>20</v>
      </c>
      <c r="E50" s="21" t="s">
        <v>152</v>
      </c>
      <c r="F50" s="226" t="s">
        <v>22</v>
      </c>
      <c r="G50" s="223">
        <v>44380</v>
      </c>
      <c r="H50" s="219">
        <v>52.9</v>
      </c>
      <c r="I50" s="103" t="s">
        <v>23</v>
      </c>
      <c r="J50" s="242" t="s">
        <v>24</v>
      </c>
      <c r="K50" s="136">
        <v>0</v>
      </c>
      <c r="L50" s="136">
        <v>8</v>
      </c>
      <c r="M50" s="243">
        <f t="shared" si="2"/>
        <v>8</v>
      </c>
      <c r="N50" s="244">
        <f t="shared" si="3"/>
        <v>423.2</v>
      </c>
    </row>
    <row r="51" spans="1:14" ht="22.5" customHeight="1">
      <c r="A51" s="21">
        <v>48</v>
      </c>
      <c r="B51" s="22">
        <v>9787561942390</v>
      </c>
      <c r="C51" s="18" t="s">
        <v>155</v>
      </c>
      <c r="D51" s="18" t="s">
        <v>156</v>
      </c>
      <c r="E51" s="18" t="s">
        <v>157</v>
      </c>
      <c r="F51" s="18" t="s">
        <v>36</v>
      </c>
      <c r="G51" s="23">
        <v>42278</v>
      </c>
      <c r="H51" s="24" t="s">
        <v>158</v>
      </c>
      <c r="I51" s="112" t="s">
        <v>66</v>
      </c>
      <c r="J51" s="242" t="s">
        <v>24</v>
      </c>
      <c r="K51" s="136">
        <v>110</v>
      </c>
      <c r="L51" s="136">
        <v>2</v>
      </c>
      <c r="M51" s="243">
        <f t="shared" si="2"/>
        <v>112</v>
      </c>
      <c r="N51" s="244">
        <f t="shared" si="3"/>
        <v>4368</v>
      </c>
    </row>
    <row r="52" spans="1:14" ht="22.5" customHeight="1">
      <c r="A52" s="21">
        <v>49</v>
      </c>
      <c r="B52" s="25">
        <v>9787521324624</v>
      </c>
      <c r="C52" s="21" t="s">
        <v>159</v>
      </c>
      <c r="D52" s="21" t="s">
        <v>20</v>
      </c>
      <c r="E52" s="21" t="s">
        <v>160</v>
      </c>
      <c r="F52" s="21" t="s">
        <v>40</v>
      </c>
      <c r="G52" s="26" t="s">
        <v>161</v>
      </c>
      <c r="H52" s="21">
        <v>53.9</v>
      </c>
      <c r="I52" s="112" t="s">
        <v>66</v>
      </c>
      <c r="J52" s="242" t="s">
        <v>24</v>
      </c>
      <c r="K52" s="136">
        <v>110</v>
      </c>
      <c r="L52" s="136">
        <v>2</v>
      </c>
      <c r="M52" s="243">
        <f t="shared" si="2"/>
        <v>112</v>
      </c>
      <c r="N52" s="244">
        <f t="shared" si="3"/>
        <v>6036.8</v>
      </c>
    </row>
    <row r="53" spans="1:14" ht="22.5" customHeight="1">
      <c r="A53" s="21">
        <v>50</v>
      </c>
      <c r="B53" s="27">
        <v>9787562198574</v>
      </c>
      <c r="C53" s="28" t="s">
        <v>162</v>
      </c>
      <c r="D53" s="29" t="s">
        <v>163</v>
      </c>
      <c r="E53" s="30" t="s">
        <v>164</v>
      </c>
      <c r="F53" s="31" t="s">
        <v>40</v>
      </c>
      <c r="G53" s="32">
        <v>43678</v>
      </c>
      <c r="H53" s="21">
        <v>43</v>
      </c>
      <c r="I53" s="70" t="s">
        <v>66</v>
      </c>
      <c r="J53" s="242" t="s">
        <v>24</v>
      </c>
      <c r="K53" s="136">
        <v>657</v>
      </c>
      <c r="L53" s="136">
        <v>5</v>
      </c>
      <c r="M53" s="243">
        <f t="shared" si="2"/>
        <v>662</v>
      </c>
      <c r="N53" s="244">
        <f t="shared" si="3"/>
        <v>28466</v>
      </c>
    </row>
    <row r="54" spans="1:14" ht="22.5" customHeight="1">
      <c r="A54" s="21">
        <v>51</v>
      </c>
      <c r="B54" s="33">
        <v>9787313154651</v>
      </c>
      <c r="C54" s="21" t="s">
        <v>165</v>
      </c>
      <c r="D54" s="34" t="s">
        <v>166</v>
      </c>
      <c r="E54" s="35" t="s">
        <v>167</v>
      </c>
      <c r="F54" s="36" t="s">
        <v>40</v>
      </c>
      <c r="G54" s="37" t="s">
        <v>168</v>
      </c>
      <c r="H54" s="38">
        <v>58</v>
      </c>
      <c r="I54" s="69" t="s">
        <v>66</v>
      </c>
      <c r="J54" s="242" t="s">
        <v>24</v>
      </c>
      <c r="K54" s="136">
        <v>244</v>
      </c>
      <c r="L54" s="136">
        <v>1</v>
      </c>
      <c r="M54" s="243">
        <f t="shared" si="2"/>
        <v>245</v>
      </c>
      <c r="N54" s="244">
        <f t="shared" si="3"/>
        <v>14210</v>
      </c>
    </row>
    <row r="55" spans="1:14" ht="22.5" customHeight="1">
      <c r="A55" s="21">
        <v>52</v>
      </c>
      <c r="B55" s="22">
        <v>9787301259214</v>
      </c>
      <c r="C55" s="39" t="s">
        <v>169</v>
      </c>
      <c r="D55" s="40" t="s">
        <v>170</v>
      </c>
      <c r="E55" s="39" t="s">
        <v>171</v>
      </c>
      <c r="F55" s="21" t="s">
        <v>40</v>
      </c>
      <c r="G55" s="41" t="s">
        <v>172</v>
      </c>
      <c r="H55" s="42">
        <v>28</v>
      </c>
      <c r="I55" s="69" t="s">
        <v>66</v>
      </c>
      <c r="J55" s="242" t="s">
        <v>24</v>
      </c>
      <c r="K55" s="136">
        <v>50</v>
      </c>
      <c r="L55" s="136">
        <v>1</v>
      </c>
      <c r="M55" s="243">
        <f t="shared" si="2"/>
        <v>51</v>
      </c>
      <c r="N55" s="244">
        <f t="shared" si="3"/>
        <v>1428</v>
      </c>
    </row>
    <row r="56" spans="1:14" ht="22.5" customHeight="1">
      <c r="A56" s="21">
        <v>53</v>
      </c>
      <c r="B56" s="43">
        <v>9787040457711</v>
      </c>
      <c r="C56" s="44" t="s">
        <v>173</v>
      </c>
      <c r="D56" s="44" t="s">
        <v>34</v>
      </c>
      <c r="E56" s="44" t="s">
        <v>174</v>
      </c>
      <c r="F56" s="44" t="s">
        <v>40</v>
      </c>
      <c r="G56" s="45">
        <v>42370</v>
      </c>
      <c r="H56" s="44">
        <v>32</v>
      </c>
      <c r="I56" s="69" t="s">
        <v>66</v>
      </c>
      <c r="J56" s="242" t="s">
        <v>24</v>
      </c>
      <c r="K56" s="136">
        <v>50</v>
      </c>
      <c r="L56" s="136">
        <v>2</v>
      </c>
      <c r="M56" s="243">
        <f t="shared" si="2"/>
        <v>52</v>
      </c>
      <c r="N56" s="244">
        <f t="shared" si="3"/>
        <v>1664</v>
      </c>
    </row>
    <row r="57" spans="1:14" ht="22.5" customHeight="1">
      <c r="A57" s="21">
        <v>54</v>
      </c>
      <c r="B57" s="51">
        <v>9787569705294</v>
      </c>
      <c r="C57" s="52" t="s">
        <v>175</v>
      </c>
      <c r="D57" s="53" t="s">
        <v>163</v>
      </c>
      <c r="E57" s="53" t="s">
        <v>176</v>
      </c>
      <c r="F57" s="53" t="s">
        <v>40</v>
      </c>
      <c r="G57" s="54">
        <v>44287</v>
      </c>
      <c r="H57" s="55">
        <v>39</v>
      </c>
      <c r="I57" s="69" t="s">
        <v>66</v>
      </c>
      <c r="J57" s="242" t="s">
        <v>24</v>
      </c>
      <c r="K57" s="136">
        <v>163</v>
      </c>
      <c r="L57" s="136">
        <v>8</v>
      </c>
      <c r="M57" s="243">
        <f t="shared" si="2"/>
        <v>171</v>
      </c>
      <c r="N57" s="244">
        <f t="shared" si="3"/>
        <v>6669</v>
      </c>
    </row>
    <row r="58" spans="1:14" ht="22.5" customHeight="1">
      <c r="A58" s="21">
        <v>55</v>
      </c>
      <c r="B58" s="227">
        <v>9787521336573</v>
      </c>
      <c r="C58" s="172" t="s">
        <v>177</v>
      </c>
      <c r="D58" s="228" t="s">
        <v>20</v>
      </c>
      <c r="E58" s="229" t="s">
        <v>178</v>
      </c>
      <c r="F58" s="230" t="s">
        <v>40</v>
      </c>
      <c r="G58" s="231">
        <v>44713</v>
      </c>
      <c r="H58" s="232">
        <v>55</v>
      </c>
      <c r="I58" s="254" t="s">
        <v>66</v>
      </c>
      <c r="J58" s="242" t="s">
        <v>24</v>
      </c>
      <c r="K58" s="136">
        <v>163</v>
      </c>
      <c r="L58" s="136">
        <v>8</v>
      </c>
      <c r="M58" s="243">
        <f t="shared" si="2"/>
        <v>171</v>
      </c>
      <c r="N58" s="244">
        <f t="shared" si="3"/>
        <v>9405</v>
      </c>
    </row>
    <row r="59" spans="1:14" ht="22.5" customHeight="1">
      <c r="A59" s="21">
        <v>56</v>
      </c>
      <c r="B59" s="56">
        <v>9787560385075</v>
      </c>
      <c r="C59" s="57" t="s">
        <v>179</v>
      </c>
      <c r="D59" s="58" t="s">
        <v>180</v>
      </c>
      <c r="E59" s="57" t="s">
        <v>181</v>
      </c>
      <c r="F59" s="58" t="s">
        <v>40</v>
      </c>
      <c r="G59" s="59" t="s">
        <v>182</v>
      </c>
      <c r="H59" s="60">
        <v>55</v>
      </c>
      <c r="I59" s="69" t="s">
        <v>66</v>
      </c>
      <c r="J59" s="242" t="s">
        <v>24</v>
      </c>
      <c r="K59" s="136">
        <v>288</v>
      </c>
      <c r="L59" s="136">
        <v>2</v>
      </c>
      <c r="M59" s="243">
        <f t="shared" si="2"/>
        <v>290</v>
      </c>
      <c r="N59" s="244">
        <f t="shared" si="3"/>
        <v>15950</v>
      </c>
    </row>
    <row r="60" spans="1:14" ht="22.5" customHeight="1">
      <c r="A60" s="21">
        <v>57</v>
      </c>
      <c r="B60" s="56">
        <v>9787560379784</v>
      </c>
      <c r="C60" s="233" t="s">
        <v>183</v>
      </c>
      <c r="D60" s="58" t="s">
        <v>180</v>
      </c>
      <c r="E60" s="57" t="s">
        <v>184</v>
      </c>
      <c r="F60" s="58" t="s">
        <v>40</v>
      </c>
      <c r="G60" s="59" t="s">
        <v>182</v>
      </c>
      <c r="H60" s="60">
        <v>50</v>
      </c>
      <c r="I60" s="69" t="s">
        <v>66</v>
      </c>
      <c r="J60" s="242" t="s">
        <v>24</v>
      </c>
      <c r="K60" s="136">
        <v>288</v>
      </c>
      <c r="L60" s="136">
        <v>2</v>
      </c>
      <c r="M60" s="243">
        <f t="shared" si="2"/>
        <v>290</v>
      </c>
      <c r="N60" s="244">
        <f t="shared" si="3"/>
        <v>14500</v>
      </c>
    </row>
    <row r="61" spans="1:14" ht="22.5" customHeight="1">
      <c r="A61" s="21">
        <v>58</v>
      </c>
      <c r="B61" s="27">
        <v>9787566719959</v>
      </c>
      <c r="C61" s="28" t="s">
        <v>185</v>
      </c>
      <c r="D61" s="29" t="s">
        <v>71</v>
      </c>
      <c r="E61" s="61" t="s">
        <v>186</v>
      </c>
      <c r="F61" s="62" t="s">
        <v>40</v>
      </c>
      <c r="G61" s="32">
        <v>44075</v>
      </c>
      <c r="H61" s="63">
        <v>49.8</v>
      </c>
      <c r="I61" s="69" t="s">
        <v>66</v>
      </c>
      <c r="J61" s="242" t="s">
        <v>24</v>
      </c>
      <c r="K61" s="136">
        <v>165</v>
      </c>
      <c r="L61" s="136">
        <v>1</v>
      </c>
      <c r="M61" s="243">
        <f t="shared" si="2"/>
        <v>166</v>
      </c>
      <c r="N61" s="244">
        <f t="shared" si="3"/>
        <v>8266.8</v>
      </c>
    </row>
    <row r="62" spans="1:14" ht="22.5" customHeight="1">
      <c r="A62" s="21">
        <v>59</v>
      </c>
      <c r="B62" s="64">
        <v>9787569702750</v>
      </c>
      <c r="C62" s="65" t="s">
        <v>187</v>
      </c>
      <c r="D62" s="29" t="s">
        <v>163</v>
      </c>
      <c r="E62" s="30" t="s">
        <v>188</v>
      </c>
      <c r="F62" s="31" t="s">
        <v>40</v>
      </c>
      <c r="G62" s="32">
        <v>44682</v>
      </c>
      <c r="H62" s="66">
        <v>36</v>
      </c>
      <c r="I62" s="69" t="s">
        <v>66</v>
      </c>
      <c r="J62" s="242" t="s">
        <v>24</v>
      </c>
      <c r="K62" s="136">
        <v>390</v>
      </c>
      <c r="L62" s="136">
        <v>3</v>
      </c>
      <c r="M62" s="243">
        <f t="shared" si="2"/>
        <v>393</v>
      </c>
      <c r="N62" s="244">
        <f t="shared" si="3"/>
        <v>14148</v>
      </c>
    </row>
    <row r="63" spans="1:14" ht="22.5" customHeight="1">
      <c r="A63" s="21">
        <v>60</v>
      </c>
      <c r="B63" s="67">
        <v>9787313142627</v>
      </c>
      <c r="C63" s="58" t="s">
        <v>189</v>
      </c>
      <c r="D63" s="29" t="s">
        <v>166</v>
      </c>
      <c r="E63" s="68" t="s">
        <v>190</v>
      </c>
      <c r="F63" s="31" t="s">
        <v>40</v>
      </c>
      <c r="G63" s="32">
        <v>44682</v>
      </c>
      <c r="H63" s="66">
        <v>38</v>
      </c>
      <c r="I63" s="69" t="s">
        <v>66</v>
      </c>
      <c r="J63" s="242" t="s">
        <v>24</v>
      </c>
      <c r="K63" s="136">
        <v>390</v>
      </c>
      <c r="L63" s="136">
        <v>7</v>
      </c>
      <c r="M63" s="243">
        <f t="shared" si="2"/>
        <v>397</v>
      </c>
      <c r="N63" s="244">
        <f t="shared" si="3"/>
        <v>15086</v>
      </c>
    </row>
    <row r="64" spans="1:14" ht="22.5" customHeight="1">
      <c r="A64" s="21">
        <v>61</v>
      </c>
      <c r="B64" s="72">
        <v>9787305154348</v>
      </c>
      <c r="C64" s="40" t="s">
        <v>191</v>
      </c>
      <c r="D64" s="40" t="s">
        <v>77</v>
      </c>
      <c r="E64" s="40" t="s">
        <v>192</v>
      </c>
      <c r="F64" s="40" t="s">
        <v>22</v>
      </c>
      <c r="G64" s="71" t="s">
        <v>193</v>
      </c>
      <c r="H64" s="66">
        <v>45</v>
      </c>
      <c r="I64" s="69" t="s">
        <v>66</v>
      </c>
      <c r="J64" s="242" t="s">
        <v>24</v>
      </c>
      <c r="K64" s="136">
        <v>130</v>
      </c>
      <c r="L64" s="136">
        <v>2</v>
      </c>
      <c r="M64" s="243">
        <f t="shared" si="2"/>
        <v>132</v>
      </c>
      <c r="N64" s="244">
        <f t="shared" si="3"/>
        <v>5940</v>
      </c>
    </row>
    <row r="65" spans="1:14" ht="22.5" customHeight="1">
      <c r="A65" s="21">
        <v>62</v>
      </c>
      <c r="B65" s="73">
        <v>9787513558358</v>
      </c>
      <c r="C65" s="47" t="s">
        <v>194</v>
      </c>
      <c r="D65" s="47" t="s">
        <v>20</v>
      </c>
      <c r="E65" s="47" t="s">
        <v>195</v>
      </c>
      <c r="F65" s="47" t="s">
        <v>40</v>
      </c>
      <c r="G65" s="47" t="s">
        <v>196</v>
      </c>
      <c r="H65" s="49">
        <v>48</v>
      </c>
      <c r="I65" s="114" t="s">
        <v>66</v>
      </c>
      <c r="J65" s="242" t="s">
        <v>24</v>
      </c>
      <c r="K65" s="136">
        <v>142</v>
      </c>
      <c r="L65" s="136">
        <v>2</v>
      </c>
      <c r="M65" s="243">
        <f t="shared" si="2"/>
        <v>144</v>
      </c>
      <c r="N65" s="244">
        <f t="shared" si="3"/>
        <v>6912</v>
      </c>
    </row>
    <row r="66" spans="1:14" ht="22.5" customHeight="1">
      <c r="A66" s="21">
        <v>63</v>
      </c>
      <c r="B66" s="25">
        <v>9787576010886</v>
      </c>
      <c r="C66" s="40" t="s">
        <v>197</v>
      </c>
      <c r="D66" s="40" t="s">
        <v>198</v>
      </c>
      <c r="E66" s="40" t="s">
        <v>199</v>
      </c>
      <c r="F66" s="40" t="s">
        <v>200</v>
      </c>
      <c r="G66" s="40" t="s">
        <v>201</v>
      </c>
      <c r="H66" s="66">
        <v>52</v>
      </c>
      <c r="I66" s="69" t="s">
        <v>66</v>
      </c>
      <c r="J66" s="242" t="s">
        <v>24</v>
      </c>
      <c r="K66" s="136">
        <v>48</v>
      </c>
      <c r="L66" s="136">
        <v>1</v>
      </c>
      <c r="M66" s="243">
        <f t="shared" si="2"/>
        <v>49</v>
      </c>
      <c r="N66" s="244">
        <f t="shared" si="3"/>
        <v>2548</v>
      </c>
    </row>
    <row r="67" spans="1:14" ht="22.5" customHeight="1">
      <c r="A67" s="21">
        <v>64</v>
      </c>
      <c r="B67" s="255">
        <v>9787567570559</v>
      </c>
      <c r="C67" s="39" t="s">
        <v>202</v>
      </c>
      <c r="D67" s="40" t="s">
        <v>198</v>
      </c>
      <c r="E67" s="256" t="s">
        <v>203</v>
      </c>
      <c r="F67" s="257" t="s">
        <v>22</v>
      </c>
      <c r="G67" s="258">
        <v>43070</v>
      </c>
      <c r="H67" s="78">
        <v>38</v>
      </c>
      <c r="I67" s="69" t="s">
        <v>66</v>
      </c>
      <c r="J67" s="242" t="s">
        <v>24</v>
      </c>
      <c r="K67" s="136">
        <v>48</v>
      </c>
      <c r="L67" s="136">
        <v>1</v>
      </c>
      <c r="M67" s="243">
        <f t="shared" si="2"/>
        <v>49</v>
      </c>
      <c r="N67" s="244">
        <f t="shared" si="3"/>
        <v>1862</v>
      </c>
    </row>
    <row r="68" spans="1:14" ht="22.5" customHeight="1">
      <c r="A68" s="21">
        <v>65</v>
      </c>
      <c r="B68" s="25">
        <v>9787576010848</v>
      </c>
      <c r="C68" s="70" t="s">
        <v>204</v>
      </c>
      <c r="D68" s="40" t="s">
        <v>198</v>
      </c>
      <c r="E68" s="40" t="s">
        <v>205</v>
      </c>
      <c r="F68" s="40" t="s">
        <v>200</v>
      </c>
      <c r="G68" s="40" t="s">
        <v>201</v>
      </c>
      <c r="H68" s="66">
        <v>52</v>
      </c>
      <c r="I68" s="69" t="s">
        <v>66</v>
      </c>
      <c r="J68" s="242" t="s">
        <v>24</v>
      </c>
      <c r="K68" s="136">
        <v>48</v>
      </c>
      <c r="L68" s="136">
        <v>1</v>
      </c>
      <c r="M68" s="243">
        <f t="shared" si="2"/>
        <v>49</v>
      </c>
      <c r="N68" s="244">
        <f t="shared" si="3"/>
        <v>2548</v>
      </c>
    </row>
    <row r="69" spans="1:14" ht="22.5" customHeight="1">
      <c r="A69" s="21">
        <v>66</v>
      </c>
      <c r="B69" s="25">
        <v>9787567570504</v>
      </c>
      <c r="C69" s="40" t="s">
        <v>206</v>
      </c>
      <c r="D69" s="40" t="s">
        <v>198</v>
      </c>
      <c r="E69" s="25" t="s">
        <v>203</v>
      </c>
      <c r="F69" s="40" t="s">
        <v>22</v>
      </c>
      <c r="G69" s="258">
        <v>43070</v>
      </c>
      <c r="H69" s="66">
        <v>36</v>
      </c>
      <c r="I69" s="69" t="s">
        <v>66</v>
      </c>
      <c r="J69" s="242" t="s">
        <v>24</v>
      </c>
      <c r="K69" s="136">
        <v>48</v>
      </c>
      <c r="L69" s="136">
        <v>1</v>
      </c>
      <c r="M69" s="243">
        <f aca="true" t="shared" si="4" ref="M69:M84">K69+L69</f>
        <v>49</v>
      </c>
      <c r="N69" s="244">
        <f aca="true" t="shared" si="5" ref="N69:N84">M69*H69</f>
        <v>1764</v>
      </c>
    </row>
    <row r="70" spans="1:14" ht="22.5" customHeight="1">
      <c r="A70" s="21">
        <v>67</v>
      </c>
      <c r="B70" s="25">
        <v>9787567530713</v>
      </c>
      <c r="C70" s="40" t="s">
        <v>207</v>
      </c>
      <c r="D70" s="40" t="s">
        <v>198</v>
      </c>
      <c r="E70" s="40" t="s">
        <v>208</v>
      </c>
      <c r="F70" s="40" t="s">
        <v>32</v>
      </c>
      <c r="G70" s="40" t="s">
        <v>209</v>
      </c>
      <c r="H70" s="66">
        <v>42</v>
      </c>
      <c r="I70" s="69" t="s">
        <v>66</v>
      </c>
      <c r="J70" s="242" t="s">
        <v>24</v>
      </c>
      <c r="K70" s="136">
        <v>48</v>
      </c>
      <c r="L70" s="136">
        <v>1</v>
      </c>
      <c r="M70" s="243">
        <f t="shared" si="4"/>
        <v>49</v>
      </c>
      <c r="N70" s="244">
        <f t="shared" si="5"/>
        <v>2058</v>
      </c>
    </row>
    <row r="71" spans="1:14" ht="22.5" customHeight="1">
      <c r="A71" s="21">
        <v>68</v>
      </c>
      <c r="B71" s="74">
        <v>9787564841287</v>
      </c>
      <c r="C71" s="75" t="s">
        <v>210</v>
      </c>
      <c r="D71" s="76" t="s">
        <v>91</v>
      </c>
      <c r="E71" s="77" t="s">
        <v>211</v>
      </c>
      <c r="F71" s="77" t="s">
        <v>40</v>
      </c>
      <c r="G71" s="77" t="s">
        <v>212</v>
      </c>
      <c r="H71" s="78">
        <v>49.9</v>
      </c>
      <c r="I71" s="69" t="s">
        <v>66</v>
      </c>
      <c r="J71" s="242" t="s">
        <v>24</v>
      </c>
      <c r="K71" s="136">
        <v>48</v>
      </c>
      <c r="L71" s="136">
        <v>1</v>
      </c>
      <c r="M71" s="243">
        <f t="shared" si="4"/>
        <v>49</v>
      </c>
      <c r="N71" s="244">
        <f t="shared" si="5"/>
        <v>2445.1</v>
      </c>
    </row>
    <row r="72" spans="1:14" ht="22.5" customHeight="1">
      <c r="A72" s="21">
        <v>69</v>
      </c>
      <c r="B72" s="79">
        <v>9787566719850</v>
      </c>
      <c r="C72" s="80" t="s">
        <v>213</v>
      </c>
      <c r="D72" s="81" t="s">
        <v>71</v>
      </c>
      <c r="E72" s="82" t="s">
        <v>214</v>
      </c>
      <c r="F72" s="83" t="s">
        <v>40</v>
      </c>
      <c r="G72" s="77" t="s">
        <v>126</v>
      </c>
      <c r="H72" s="78">
        <v>38</v>
      </c>
      <c r="I72" s="69" t="s">
        <v>66</v>
      </c>
      <c r="J72" s="242" t="s">
        <v>24</v>
      </c>
      <c r="K72" s="136">
        <v>48</v>
      </c>
      <c r="L72" s="136">
        <v>1</v>
      </c>
      <c r="M72" s="243">
        <f t="shared" si="4"/>
        <v>49</v>
      </c>
      <c r="N72" s="244">
        <f t="shared" si="5"/>
        <v>1862</v>
      </c>
    </row>
    <row r="73" spans="1:14" ht="22.5" customHeight="1">
      <c r="A73" s="21">
        <v>70</v>
      </c>
      <c r="B73" s="84">
        <v>9787566823700</v>
      </c>
      <c r="C73" s="69" t="s">
        <v>215</v>
      </c>
      <c r="D73" s="69" t="s">
        <v>216</v>
      </c>
      <c r="E73" s="69" t="s">
        <v>217</v>
      </c>
      <c r="F73" s="69" t="s">
        <v>200</v>
      </c>
      <c r="G73" s="85">
        <v>43221</v>
      </c>
      <c r="H73" s="86">
        <v>69.8</v>
      </c>
      <c r="I73" s="69" t="s">
        <v>66</v>
      </c>
      <c r="J73" s="242" t="s">
        <v>24</v>
      </c>
      <c r="K73" s="136">
        <v>39</v>
      </c>
      <c r="L73" s="136">
        <v>1</v>
      </c>
      <c r="M73" s="243">
        <f t="shared" si="4"/>
        <v>40</v>
      </c>
      <c r="N73" s="244">
        <f t="shared" si="5"/>
        <v>2792</v>
      </c>
    </row>
    <row r="74" spans="1:14" ht="22.5" customHeight="1">
      <c r="A74" s="21">
        <v>71</v>
      </c>
      <c r="B74" s="84">
        <v>9787117292115</v>
      </c>
      <c r="C74" s="69" t="s">
        <v>218</v>
      </c>
      <c r="D74" s="69" t="s">
        <v>219</v>
      </c>
      <c r="E74" s="69" t="s">
        <v>220</v>
      </c>
      <c r="F74" s="69" t="s">
        <v>40</v>
      </c>
      <c r="G74" s="85">
        <v>43831</v>
      </c>
      <c r="H74" s="86">
        <v>68</v>
      </c>
      <c r="I74" s="69" t="s">
        <v>66</v>
      </c>
      <c r="J74" s="242" t="s">
        <v>24</v>
      </c>
      <c r="K74" s="136">
        <v>39</v>
      </c>
      <c r="L74" s="136">
        <v>1</v>
      </c>
      <c r="M74" s="243">
        <f t="shared" si="4"/>
        <v>40</v>
      </c>
      <c r="N74" s="244">
        <f t="shared" si="5"/>
        <v>2720</v>
      </c>
    </row>
    <row r="75" spans="1:14" ht="22.5" customHeight="1">
      <c r="A75" s="21">
        <v>72</v>
      </c>
      <c r="B75" s="84">
        <v>9787117263917</v>
      </c>
      <c r="C75" s="69" t="s">
        <v>221</v>
      </c>
      <c r="D75" s="69" t="s">
        <v>219</v>
      </c>
      <c r="E75" s="69" t="s">
        <v>222</v>
      </c>
      <c r="F75" s="69" t="s">
        <v>36</v>
      </c>
      <c r="G75" s="85">
        <v>43344</v>
      </c>
      <c r="H75" s="86">
        <v>59</v>
      </c>
      <c r="I75" s="69" t="s">
        <v>66</v>
      </c>
      <c r="J75" s="242" t="s">
        <v>24</v>
      </c>
      <c r="K75" s="136">
        <v>39</v>
      </c>
      <c r="L75" s="136">
        <v>1</v>
      </c>
      <c r="M75" s="243">
        <f t="shared" si="4"/>
        <v>40</v>
      </c>
      <c r="N75" s="244">
        <f t="shared" si="5"/>
        <v>2360</v>
      </c>
    </row>
    <row r="76" spans="1:14" ht="22.5" customHeight="1">
      <c r="A76" s="21">
        <v>73</v>
      </c>
      <c r="B76" s="84">
        <v>9787571103552</v>
      </c>
      <c r="C76" s="69" t="s">
        <v>223</v>
      </c>
      <c r="D76" s="69" t="s">
        <v>224</v>
      </c>
      <c r="E76" s="69" t="s">
        <v>225</v>
      </c>
      <c r="F76" s="69" t="s">
        <v>40</v>
      </c>
      <c r="G76" s="85" t="s">
        <v>226</v>
      </c>
      <c r="H76" s="86">
        <v>35</v>
      </c>
      <c r="I76" s="69" t="s">
        <v>66</v>
      </c>
      <c r="J76" s="242" t="s">
        <v>24</v>
      </c>
      <c r="K76" s="136">
        <v>39</v>
      </c>
      <c r="L76" s="136">
        <v>1</v>
      </c>
      <c r="M76" s="243">
        <f t="shared" si="4"/>
        <v>40</v>
      </c>
      <c r="N76" s="244">
        <f t="shared" si="5"/>
        <v>1400</v>
      </c>
    </row>
    <row r="77" spans="1:14" ht="22.5" customHeight="1">
      <c r="A77" s="21">
        <v>74</v>
      </c>
      <c r="B77" s="87">
        <v>9787030528407</v>
      </c>
      <c r="C77" s="88" t="s">
        <v>227</v>
      </c>
      <c r="D77" s="88" t="s">
        <v>228</v>
      </c>
      <c r="E77" s="88" t="s">
        <v>229</v>
      </c>
      <c r="F77" s="88" t="s">
        <v>36</v>
      </c>
      <c r="G77" s="89" t="s">
        <v>230</v>
      </c>
      <c r="H77" s="90">
        <v>54</v>
      </c>
      <c r="I77" s="69" t="s">
        <v>66</v>
      </c>
      <c r="J77" s="242" t="s">
        <v>24</v>
      </c>
      <c r="K77" s="136">
        <v>45</v>
      </c>
      <c r="L77" s="136">
        <v>1</v>
      </c>
      <c r="M77" s="243">
        <f t="shared" si="4"/>
        <v>46</v>
      </c>
      <c r="N77" s="244">
        <f t="shared" si="5"/>
        <v>2484</v>
      </c>
    </row>
    <row r="78" spans="1:14" ht="22.5" customHeight="1">
      <c r="A78" s="21">
        <v>75</v>
      </c>
      <c r="B78" s="25">
        <v>9787567506718</v>
      </c>
      <c r="C78" s="44" t="s">
        <v>231</v>
      </c>
      <c r="D78" s="21" t="s">
        <v>198</v>
      </c>
      <c r="E78" s="44" t="s">
        <v>232</v>
      </c>
      <c r="F78" s="21" t="s">
        <v>36</v>
      </c>
      <c r="G78" s="89" t="s">
        <v>233</v>
      </c>
      <c r="H78" s="66">
        <v>42</v>
      </c>
      <c r="I78" s="69" t="s">
        <v>66</v>
      </c>
      <c r="J78" s="242" t="s">
        <v>24</v>
      </c>
      <c r="K78" s="136">
        <v>45</v>
      </c>
      <c r="L78" s="136">
        <v>1</v>
      </c>
      <c r="M78" s="243">
        <f t="shared" si="4"/>
        <v>46</v>
      </c>
      <c r="N78" s="244">
        <f t="shared" si="5"/>
        <v>1932</v>
      </c>
    </row>
    <row r="79" spans="1:14" ht="22.5" customHeight="1">
      <c r="A79" s="21">
        <v>76</v>
      </c>
      <c r="B79" s="51">
        <v>9787561371220</v>
      </c>
      <c r="C79" s="96" t="s">
        <v>234</v>
      </c>
      <c r="D79" s="96" t="s">
        <v>235</v>
      </c>
      <c r="E79" s="96" t="s">
        <v>236</v>
      </c>
      <c r="F79" s="28" t="s">
        <v>40</v>
      </c>
      <c r="G79" s="32">
        <v>41487</v>
      </c>
      <c r="H79" s="63">
        <v>30</v>
      </c>
      <c r="I79" s="69" t="s">
        <v>66</v>
      </c>
      <c r="J79" s="242" t="s">
        <v>24</v>
      </c>
      <c r="K79" s="136">
        <v>131</v>
      </c>
      <c r="L79" s="136">
        <v>1</v>
      </c>
      <c r="M79" s="243">
        <f t="shared" si="4"/>
        <v>132</v>
      </c>
      <c r="N79" s="244">
        <f t="shared" si="5"/>
        <v>3960</v>
      </c>
    </row>
    <row r="80" spans="1:14" ht="22.5" customHeight="1">
      <c r="A80" s="21">
        <v>77</v>
      </c>
      <c r="B80" s="51">
        <v>9787513529419</v>
      </c>
      <c r="C80" s="28" t="s">
        <v>237</v>
      </c>
      <c r="D80" s="28" t="s">
        <v>20</v>
      </c>
      <c r="E80" s="28" t="s">
        <v>238</v>
      </c>
      <c r="F80" s="21" t="s">
        <v>40</v>
      </c>
      <c r="G80" s="32" t="s">
        <v>239</v>
      </c>
      <c r="H80" s="63">
        <v>39.9</v>
      </c>
      <c r="I80" s="69" t="s">
        <v>66</v>
      </c>
      <c r="J80" s="242" t="s">
        <v>24</v>
      </c>
      <c r="K80" s="136">
        <v>25</v>
      </c>
      <c r="L80" s="136">
        <v>1</v>
      </c>
      <c r="M80" s="243">
        <f t="shared" si="4"/>
        <v>26</v>
      </c>
      <c r="N80" s="244">
        <f t="shared" si="5"/>
        <v>1037.3999999999999</v>
      </c>
    </row>
    <row r="81" spans="1:14" ht="22.5" customHeight="1">
      <c r="A81" s="21">
        <v>78</v>
      </c>
      <c r="B81" s="97">
        <v>9787564834258</v>
      </c>
      <c r="C81" s="98" t="s">
        <v>240</v>
      </c>
      <c r="D81" s="99" t="s">
        <v>91</v>
      </c>
      <c r="E81" s="100" t="s">
        <v>241</v>
      </c>
      <c r="F81" s="100" t="s">
        <v>40</v>
      </c>
      <c r="G81" s="54">
        <v>43435</v>
      </c>
      <c r="H81" s="101">
        <v>35</v>
      </c>
      <c r="I81" s="69" t="s">
        <v>66</v>
      </c>
      <c r="J81" s="242" t="s">
        <v>24</v>
      </c>
      <c r="K81" s="136">
        <v>82</v>
      </c>
      <c r="L81" s="136">
        <v>2</v>
      </c>
      <c r="M81" s="243">
        <f t="shared" si="4"/>
        <v>84</v>
      </c>
      <c r="N81" s="244">
        <f t="shared" si="5"/>
        <v>2940</v>
      </c>
    </row>
    <row r="82" spans="1:14" ht="22.5" customHeight="1">
      <c r="A82" s="21">
        <v>79</v>
      </c>
      <c r="B82" s="102">
        <v>9787115364272</v>
      </c>
      <c r="C82" s="21" t="s">
        <v>242</v>
      </c>
      <c r="D82" s="103" t="s">
        <v>45</v>
      </c>
      <c r="E82" s="104" t="s">
        <v>243</v>
      </c>
      <c r="F82" s="104" t="s">
        <v>40</v>
      </c>
      <c r="G82" s="105" t="s">
        <v>244</v>
      </c>
      <c r="H82" s="90">
        <v>32</v>
      </c>
      <c r="I82" s="128" t="s">
        <v>66</v>
      </c>
      <c r="J82" s="242" t="s">
        <v>24</v>
      </c>
      <c r="K82" s="136">
        <v>82</v>
      </c>
      <c r="L82" s="136">
        <v>2</v>
      </c>
      <c r="M82" s="243">
        <f t="shared" si="4"/>
        <v>84</v>
      </c>
      <c r="N82" s="244">
        <f t="shared" si="5"/>
        <v>2688</v>
      </c>
    </row>
    <row r="83" spans="1:14" ht="22.5" customHeight="1">
      <c r="A83" s="21">
        <v>80</v>
      </c>
      <c r="B83" s="72">
        <v>9787564834968</v>
      </c>
      <c r="C83" s="21" t="s">
        <v>245</v>
      </c>
      <c r="D83" s="103" t="s">
        <v>91</v>
      </c>
      <c r="E83" s="106" t="s">
        <v>246</v>
      </c>
      <c r="F83" s="21" t="s">
        <v>40</v>
      </c>
      <c r="G83" s="107">
        <v>43678</v>
      </c>
      <c r="H83" s="90">
        <v>49.8</v>
      </c>
      <c r="I83" s="154" t="s">
        <v>66</v>
      </c>
      <c r="J83" s="242" t="s">
        <v>24</v>
      </c>
      <c r="K83" s="136">
        <v>82</v>
      </c>
      <c r="L83" s="136">
        <v>2</v>
      </c>
      <c r="M83" s="243">
        <f t="shared" si="4"/>
        <v>84</v>
      </c>
      <c r="N83" s="244">
        <f t="shared" si="5"/>
        <v>4183.2</v>
      </c>
    </row>
    <row r="84" spans="1:14" ht="22.5" customHeight="1">
      <c r="A84" s="259"/>
      <c r="B84" s="260"/>
      <c r="C84" s="259"/>
      <c r="D84" s="261"/>
      <c r="E84" s="262"/>
      <c r="F84" s="259"/>
      <c r="G84" s="263"/>
      <c r="H84" s="264"/>
      <c r="I84" s="311"/>
      <c r="J84" s="312"/>
      <c r="K84" s="313"/>
      <c r="L84" s="313"/>
      <c r="M84" s="314"/>
      <c r="N84" s="315"/>
    </row>
    <row r="85" spans="1:14" ht="22.5" customHeight="1">
      <c r="A85" s="14" t="s">
        <v>247</v>
      </c>
      <c r="B85" s="14"/>
      <c r="C85" s="14"/>
      <c r="D85" s="15" t="s">
        <v>2</v>
      </c>
      <c r="E85" s="15" t="s">
        <v>248</v>
      </c>
      <c r="F85" s="15"/>
      <c r="G85" s="15" t="s">
        <v>4</v>
      </c>
      <c r="H85" s="15">
        <v>18790911636</v>
      </c>
      <c r="I85" s="15"/>
      <c r="J85" s="15"/>
      <c r="K85" s="15"/>
      <c r="L85" s="316"/>
      <c r="M85" s="317"/>
      <c r="N85" s="318"/>
    </row>
    <row r="86" spans="1:14" ht="22.5" customHeight="1">
      <c r="A86" s="265" t="s">
        <v>5</v>
      </c>
      <c r="B86" s="266" t="s">
        <v>6</v>
      </c>
      <c r="C86" s="267" t="s">
        <v>7</v>
      </c>
      <c r="D86" s="267" t="s">
        <v>8</v>
      </c>
      <c r="E86" s="267" t="s">
        <v>9</v>
      </c>
      <c r="F86" s="267" t="s">
        <v>10</v>
      </c>
      <c r="G86" s="268" t="s">
        <v>11</v>
      </c>
      <c r="H86" s="269" t="s">
        <v>12</v>
      </c>
      <c r="I86" s="110" t="s">
        <v>13</v>
      </c>
      <c r="J86" s="103" t="s">
        <v>14</v>
      </c>
      <c r="K86" s="111" t="s">
        <v>15</v>
      </c>
      <c r="L86" s="319" t="s">
        <v>16</v>
      </c>
      <c r="M86" s="320" t="s">
        <v>17</v>
      </c>
      <c r="N86" s="321" t="s">
        <v>18</v>
      </c>
    </row>
    <row r="87" spans="1:14" ht="22.5" customHeight="1">
      <c r="A87" s="270">
        <v>81</v>
      </c>
      <c r="B87" s="271" t="s">
        <v>249</v>
      </c>
      <c r="C87" s="272" t="s">
        <v>250</v>
      </c>
      <c r="D87" s="272" t="s">
        <v>251</v>
      </c>
      <c r="E87" s="272" t="s">
        <v>252</v>
      </c>
      <c r="F87" s="272" t="s">
        <v>22</v>
      </c>
      <c r="G87" s="40" t="s">
        <v>253</v>
      </c>
      <c r="H87" s="40" t="s">
        <v>254</v>
      </c>
      <c r="I87" s="40" t="s">
        <v>23</v>
      </c>
      <c r="J87" s="322" t="s">
        <v>24</v>
      </c>
      <c r="K87" s="319">
        <v>7</v>
      </c>
      <c r="L87" s="319">
        <v>2</v>
      </c>
      <c r="M87" s="320">
        <f>L87+K87</f>
        <v>9</v>
      </c>
      <c r="N87" s="321">
        <f>M87*H87</f>
        <v>628.1999999999999</v>
      </c>
    </row>
    <row r="88" spans="1:14" ht="22.5" customHeight="1">
      <c r="A88" s="270">
        <v>82</v>
      </c>
      <c r="B88" s="271" t="s">
        <v>255</v>
      </c>
      <c r="C88" s="273" t="s">
        <v>256</v>
      </c>
      <c r="D88" s="273" t="s">
        <v>251</v>
      </c>
      <c r="E88" s="272" t="s">
        <v>257</v>
      </c>
      <c r="F88" s="272" t="s">
        <v>36</v>
      </c>
      <c r="G88" s="274" t="s">
        <v>258</v>
      </c>
      <c r="H88" s="271" t="s">
        <v>259</v>
      </c>
      <c r="I88" s="272" t="s">
        <v>23</v>
      </c>
      <c r="J88" s="322" t="s">
        <v>24</v>
      </c>
      <c r="K88" s="319">
        <v>204</v>
      </c>
      <c r="L88" s="319">
        <v>6</v>
      </c>
      <c r="M88" s="320">
        <f aca="true" t="shared" si="6" ref="M88:M119">L88+K88</f>
        <v>210</v>
      </c>
      <c r="N88" s="321">
        <f aca="true" t="shared" si="7" ref="N88:N119">M88*H88</f>
        <v>10080</v>
      </c>
    </row>
    <row r="89" spans="1:14" ht="22.5" customHeight="1">
      <c r="A89" s="270">
        <v>83</v>
      </c>
      <c r="B89" s="34" t="s">
        <v>260</v>
      </c>
      <c r="C89" s="103" t="s">
        <v>261</v>
      </c>
      <c r="D89" s="103" t="s">
        <v>251</v>
      </c>
      <c r="E89" s="103" t="s">
        <v>262</v>
      </c>
      <c r="F89" s="103" t="s">
        <v>40</v>
      </c>
      <c r="G89" s="275">
        <v>43040</v>
      </c>
      <c r="H89" s="34" t="s">
        <v>263</v>
      </c>
      <c r="I89" s="103" t="s">
        <v>23</v>
      </c>
      <c r="J89" s="322" t="s">
        <v>24</v>
      </c>
      <c r="K89" s="319">
        <v>131</v>
      </c>
      <c r="L89" s="319">
        <v>4</v>
      </c>
      <c r="M89" s="320">
        <f t="shared" si="6"/>
        <v>135</v>
      </c>
      <c r="N89" s="321">
        <f t="shared" si="7"/>
        <v>6723</v>
      </c>
    </row>
    <row r="90" spans="1:14" ht="22.5" customHeight="1">
      <c r="A90" s="270">
        <v>84</v>
      </c>
      <c r="B90" s="34" t="s">
        <v>264</v>
      </c>
      <c r="C90" s="221" t="s">
        <v>265</v>
      </c>
      <c r="D90" s="276" t="s">
        <v>266</v>
      </c>
      <c r="E90" s="277" t="s">
        <v>267</v>
      </c>
      <c r="F90" s="103" t="s">
        <v>40</v>
      </c>
      <c r="G90" s="274" t="s">
        <v>268</v>
      </c>
      <c r="H90" s="34" t="s">
        <v>269</v>
      </c>
      <c r="I90" s="103" t="s">
        <v>23</v>
      </c>
      <c r="J90" s="322" t="s">
        <v>24</v>
      </c>
      <c r="K90" s="319">
        <v>204</v>
      </c>
      <c r="L90" s="319">
        <v>6</v>
      </c>
      <c r="M90" s="320">
        <f t="shared" si="6"/>
        <v>210</v>
      </c>
      <c r="N90" s="321">
        <f t="shared" si="7"/>
        <v>7350</v>
      </c>
    </row>
    <row r="91" spans="1:14" ht="22.5" customHeight="1">
      <c r="A91" s="270">
        <v>85</v>
      </c>
      <c r="B91" s="34" t="s">
        <v>270</v>
      </c>
      <c r="C91" s="34" t="s">
        <v>271</v>
      </c>
      <c r="D91" s="103" t="s">
        <v>140</v>
      </c>
      <c r="E91" s="103" t="s">
        <v>272</v>
      </c>
      <c r="F91" s="278" t="s">
        <v>40</v>
      </c>
      <c r="G91" s="275">
        <v>44896</v>
      </c>
      <c r="H91" s="34" t="s">
        <v>273</v>
      </c>
      <c r="I91" s="103" t="s">
        <v>23</v>
      </c>
      <c r="J91" s="322" t="s">
        <v>24</v>
      </c>
      <c r="K91" s="319">
        <v>35</v>
      </c>
      <c r="L91" s="319">
        <v>2</v>
      </c>
      <c r="M91" s="320">
        <f t="shared" si="6"/>
        <v>37</v>
      </c>
      <c r="N91" s="321">
        <f t="shared" si="7"/>
        <v>1665</v>
      </c>
    </row>
    <row r="92" spans="1:14" ht="22.5" customHeight="1">
      <c r="A92" s="270">
        <v>86</v>
      </c>
      <c r="B92" s="279">
        <v>9787518028610</v>
      </c>
      <c r="C92" s="280" t="s">
        <v>274</v>
      </c>
      <c r="D92" s="281" t="s">
        <v>251</v>
      </c>
      <c r="E92" s="278" t="s">
        <v>275</v>
      </c>
      <c r="F92" s="278" t="s">
        <v>40</v>
      </c>
      <c r="G92" s="282" t="s">
        <v>276</v>
      </c>
      <c r="H92" s="283" t="s">
        <v>263</v>
      </c>
      <c r="I92" s="278" t="s">
        <v>23</v>
      </c>
      <c r="J92" s="322" t="s">
        <v>24</v>
      </c>
      <c r="K92" s="319">
        <v>140</v>
      </c>
      <c r="L92" s="319">
        <v>4</v>
      </c>
      <c r="M92" s="320">
        <f t="shared" si="6"/>
        <v>144</v>
      </c>
      <c r="N92" s="321">
        <f t="shared" si="7"/>
        <v>7171.2</v>
      </c>
    </row>
    <row r="93" spans="1:14" ht="22.5" customHeight="1">
      <c r="A93" s="270">
        <v>87</v>
      </c>
      <c r="B93" s="34" t="s">
        <v>277</v>
      </c>
      <c r="C93" s="221" t="s">
        <v>278</v>
      </c>
      <c r="D93" s="221" t="s">
        <v>251</v>
      </c>
      <c r="E93" s="103" t="s">
        <v>262</v>
      </c>
      <c r="F93" s="103" t="s">
        <v>40</v>
      </c>
      <c r="G93" s="40" t="s">
        <v>279</v>
      </c>
      <c r="H93" s="34" t="s">
        <v>280</v>
      </c>
      <c r="I93" s="103" t="s">
        <v>23</v>
      </c>
      <c r="J93" s="322" t="s">
        <v>24</v>
      </c>
      <c r="K93" s="319">
        <v>140</v>
      </c>
      <c r="L93" s="319">
        <v>4</v>
      </c>
      <c r="M93" s="320">
        <f t="shared" si="6"/>
        <v>144</v>
      </c>
      <c r="N93" s="321">
        <f t="shared" si="7"/>
        <v>5731.2</v>
      </c>
    </row>
    <row r="94" spans="1:14" ht="22.5" customHeight="1">
      <c r="A94" s="270">
        <v>88</v>
      </c>
      <c r="B94" s="284" t="s">
        <v>281</v>
      </c>
      <c r="C94" s="284" t="s">
        <v>282</v>
      </c>
      <c r="D94" s="284" t="s">
        <v>251</v>
      </c>
      <c r="E94" s="284" t="s">
        <v>283</v>
      </c>
      <c r="F94" s="285" t="s">
        <v>22</v>
      </c>
      <c r="G94" s="284" t="s">
        <v>284</v>
      </c>
      <c r="H94" s="284" t="s">
        <v>285</v>
      </c>
      <c r="I94" s="36" t="s">
        <v>23</v>
      </c>
      <c r="J94" s="322" t="s">
        <v>24</v>
      </c>
      <c r="K94" s="323">
        <v>60</v>
      </c>
      <c r="L94" s="323">
        <v>4</v>
      </c>
      <c r="M94" s="320">
        <f t="shared" si="6"/>
        <v>64</v>
      </c>
      <c r="N94" s="321">
        <f t="shared" si="7"/>
        <v>2688</v>
      </c>
    </row>
    <row r="95" spans="1:14" ht="22.5" customHeight="1">
      <c r="A95" s="270">
        <v>89</v>
      </c>
      <c r="B95" s="501" t="s">
        <v>286</v>
      </c>
      <c r="C95" s="103" t="s">
        <v>287</v>
      </c>
      <c r="D95" s="103" t="s">
        <v>74</v>
      </c>
      <c r="E95" s="103" t="s">
        <v>288</v>
      </c>
      <c r="F95" s="103" t="s">
        <v>22</v>
      </c>
      <c r="G95" s="287" t="s">
        <v>289</v>
      </c>
      <c r="H95" s="34" t="s">
        <v>290</v>
      </c>
      <c r="I95" s="103" t="s">
        <v>23</v>
      </c>
      <c r="J95" s="322" t="s">
        <v>24</v>
      </c>
      <c r="K95" s="323">
        <v>30</v>
      </c>
      <c r="L95" s="323">
        <v>2</v>
      </c>
      <c r="M95" s="320">
        <f t="shared" si="6"/>
        <v>32</v>
      </c>
      <c r="N95" s="321">
        <f t="shared" si="7"/>
        <v>1888</v>
      </c>
    </row>
    <row r="96" spans="1:14" ht="22.5" customHeight="1">
      <c r="A96" s="270">
        <v>90</v>
      </c>
      <c r="B96" s="288">
        <v>9787567590649</v>
      </c>
      <c r="C96" s="103" t="s">
        <v>291</v>
      </c>
      <c r="D96" s="103" t="s">
        <v>198</v>
      </c>
      <c r="E96" s="103" t="s">
        <v>292</v>
      </c>
      <c r="F96" s="103" t="s">
        <v>40</v>
      </c>
      <c r="G96" s="287" t="s">
        <v>293</v>
      </c>
      <c r="H96" s="34" t="s">
        <v>294</v>
      </c>
      <c r="I96" s="103" t="s">
        <v>23</v>
      </c>
      <c r="J96" s="322" t="s">
        <v>24</v>
      </c>
      <c r="K96" s="323">
        <v>60</v>
      </c>
      <c r="L96" s="323">
        <v>4</v>
      </c>
      <c r="M96" s="320">
        <f t="shared" si="6"/>
        <v>64</v>
      </c>
      <c r="N96" s="321">
        <f t="shared" si="7"/>
        <v>3788.8</v>
      </c>
    </row>
    <row r="97" spans="1:14" ht="22.5" customHeight="1">
      <c r="A97" s="270">
        <v>91</v>
      </c>
      <c r="B97" s="288">
        <v>9787040597332</v>
      </c>
      <c r="C97" s="40" t="s">
        <v>295</v>
      </c>
      <c r="D97" s="40" t="s">
        <v>34</v>
      </c>
      <c r="E97" s="40" t="s">
        <v>296</v>
      </c>
      <c r="F97" s="103" t="s">
        <v>200</v>
      </c>
      <c r="G97" s="40" t="s">
        <v>297</v>
      </c>
      <c r="H97" s="40" t="s">
        <v>298</v>
      </c>
      <c r="I97" s="103" t="s">
        <v>23</v>
      </c>
      <c r="J97" s="322" t="s">
        <v>24</v>
      </c>
      <c r="K97" s="323">
        <v>70</v>
      </c>
      <c r="L97" s="323">
        <v>2</v>
      </c>
      <c r="M97" s="320">
        <f t="shared" si="6"/>
        <v>72</v>
      </c>
      <c r="N97" s="321">
        <f t="shared" si="7"/>
        <v>3441.6</v>
      </c>
    </row>
    <row r="98" spans="1:14" ht="22.5" customHeight="1">
      <c r="A98" s="270">
        <v>92</v>
      </c>
      <c r="B98" s="288">
        <v>9787518008230</v>
      </c>
      <c r="C98" s="103" t="s">
        <v>299</v>
      </c>
      <c r="D98" s="221" t="s">
        <v>251</v>
      </c>
      <c r="E98" s="103" t="s">
        <v>300</v>
      </c>
      <c r="F98" s="103" t="s">
        <v>40</v>
      </c>
      <c r="G98" s="40" t="s">
        <v>301</v>
      </c>
      <c r="H98" s="34" t="s">
        <v>259</v>
      </c>
      <c r="I98" s="103" t="s">
        <v>23</v>
      </c>
      <c r="J98" s="322" t="s">
        <v>24</v>
      </c>
      <c r="K98" s="323">
        <v>145</v>
      </c>
      <c r="L98" s="323">
        <v>6</v>
      </c>
      <c r="M98" s="320">
        <f t="shared" si="6"/>
        <v>151</v>
      </c>
      <c r="N98" s="321">
        <f t="shared" si="7"/>
        <v>7248</v>
      </c>
    </row>
    <row r="99" spans="1:14" ht="22.5" customHeight="1">
      <c r="A99" s="270">
        <v>93</v>
      </c>
      <c r="B99" s="288">
        <v>9787518042043</v>
      </c>
      <c r="C99" s="103" t="s">
        <v>302</v>
      </c>
      <c r="D99" s="103" t="s">
        <v>251</v>
      </c>
      <c r="E99" s="103" t="s">
        <v>303</v>
      </c>
      <c r="F99" s="103" t="s">
        <v>40</v>
      </c>
      <c r="G99" s="275">
        <v>43070</v>
      </c>
      <c r="H99" s="34" t="s">
        <v>263</v>
      </c>
      <c r="I99" s="103" t="s">
        <v>23</v>
      </c>
      <c r="J99" s="322" t="s">
        <v>24</v>
      </c>
      <c r="K99" s="323">
        <v>99</v>
      </c>
      <c r="L99" s="323">
        <v>4</v>
      </c>
      <c r="M99" s="320">
        <f t="shared" si="6"/>
        <v>103</v>
      </c>
      <c r="N99" s="321">
        <f t="shared" si="7"/>
        <v>5129.4</v>
      </c>
    </row>
    <row r="100" spans="1:14" ht="22.5" customHeight="1">
      <c r="A100" s="270">
        <v>94</v>
      </c>
      <c r="B100" s="288">
        <v>9787040520859</v>
      </c>
      <c r="C100" s="40" t="s">
        <v>304</v>
      </c>
      <c r="D100" s="40" t="s">
        <v>34</v>
      </c>
      <c r="E100" s="40" t="s">
        <v>305</v>
      </c>
      <c r="F100" s="278" t="s">
        <v>36</v>
      </c>
      <c r="G100" s="40" t="s">
        <v>306</v>
      </c>
      <c r="H100" s="40" t="s">
        <v>263</v>
      </c>
      <c r="I100" s="103" t="s">
        <v>23</v>
      </c>
      <c r="J100" s="322" t="s">
        <v>24</v>
      </c>
      <c r="K100" s="323">
        <v>40</v>
      </c>
      <c r="L100" s="323">
        <v>2</v>
      </c>
      <c r="M100" s="320">
        <f t="shared" si="6"/>
        <v>42</v>
      </c>
      <c r="N100" s="321">
        <f t="shared" si="7"/>
        <v>2091.6</v>
      </c>
    </row>
    <row r="101" spans="1:14" ht="22.5" customHeight="1">
      <c r="A101" s="270">
        <v>95</v>
      </c>
      <c r="B101" s="289" t="s">
        <v>307</v>
      </c>
      <c r="C101" s="290" t="s">
        <v>308</v>
      </c>
      <c r="D101" s="291" t="s">
        <v>166</v>
      </c>
      <c r="E101" s="292" t="s">
        <v>309</v>
      </c>
      <c r="F101" s="103" t="s">
        <v>40</v>
      </c>
      <c r="G101" s="293" t="s">
        <v>142</v>
      </c>
      <c r="H101" s="40" t="s">
        <v>111</v>
      </c>
      <c r="I101" s="103" t="s">
        <v>23</v>
      </c>
      <c r="J101" s="322" t="s">
        <v>24</v>
      </c>
      <c r="K101" s="323">
        <v>29</v>
      </c>
      <c r="L101" s="323">
        <v>2</v>
      </c>
      <c r="M101" s="320">
        <f t="shared" si="6"/>
        <v>31</v>
      </c>
      <c r="N101" s="321">
        <f t="shared" si="7"/>
        <v>1798</v>
      </c>
    </row>
    <row r="102" spans="1:14" ht="22.5" customHeight="1">
      <c r="A102" s="270">
        <v>96</v>
      </c>
      <c r="B102" s="271" t="s">
        <v>310</v>
      </c>
      <c r="C102" s="103" t="s">
        <v>311</v>
      </c>
      <c r="D102" s="103" t="s">
        <v>140</v>
      </c>
      <c r="E102" s="103" t="s">
        <v>312</v>
      </c>
      <c r="F102" s="103" t="s">
        <v>40</v>
      </c>
      <c r="G102" s="40" t="s">
        <v>313</v>
      </c>
      <c r="H102" s="40" t="s">
        <v>285</v>
      </c>
      <c r="I102" s="103" t="s">
        <v>23</v>
      </c>
      <c r="J102" s="322" t="s">
        <v>24</v>
      </c>
      <c r="K102" s="323">
        <v>31</v>
      </c>
      <c r="L102" s="323">
        <v>2</v>
      </c>
      <c r="M102" s="320">
        <f t="shared" si="6"/>
        <v>33</v>
      </c>
      <c r="N102" s="321">
        <f t="shared" si="7"/>
        <v>1386</v>
      </c>
    </row>
    <row r="103" spans="1:14" ht="22.5" customHeight="1">
      <c r="A103" s="270">
        <v>97</v>
      </c>
      <c r="B103" s="271" t="s">
        <v>314</v>
      </c>
      <c r="C103" s="103" t="s">
        <v>315</v>
      </c>
      <c r="D103" s="103" t="s">
        <v>34</v>
      </c>
      <c r="E103" s="103" t="s">
        <v>316</v>
      </c>
      <c r="F103" s="103" t="s">
        <v>40</v>
      </c>
      <c r="G103" s="275">
        <v>43586</v>
      </c>
      <c r="H103" s="34" t="s">
        <v>317</v>
      </c>
      <c r="I103" s="103" t="s">
        <v>23</v>
      </c>
      <c r="J103" s="322" t="s">
        <v>24</v>
      </c>
      <c r="K103" s="323">
        <v>7</v>
      </c>
      <c r="L103" s="323">
        <v>2</v>
      </c>
      <c r="M103" s="320">
        <f t="shared" si="6"/>
        <v>9</v>
      </c>
      <c r="N103" s="321">
        <f t="shared" si="7"/>
        <v>403.2</v>
      </c>
    </row>
    <row r="104" spans="1:14" ht="22.5" customHeight="1">
      <c r="A104" s="270">
        <v>98</v>
      </c>
      <c r="B104" s="288">
        <v>9787569018318</v>
      </c>
      <c r="C104" s="40" t="s">
        <v>318</v>
      </c>
      <c r="D104" s="40" t="s">
        <v>319</v>
      </c>
      <c r="E104" s="40" t="s">
        <v>320</v>
      </c>
      <c r="F104" s="272" t="s">
        <v>40</v>
      </c>
      <c r="G104" s="294">
        <v>43252</v>
      </c>
      <c r="H104" s="40" t="s">
        <v>321</v>
      </c>
      <c r="I104" s="272" t="s">
        <v>66</v>
      </c>
      <c r="J104" s="322" t="s">
        <v>24</v>
      </c>
      <c r="K104" s="323">
        <v>205</v>
      </c>
      <c r="L104" s="323">
        <v>10</v>
      </c>
      <c r="M104" s="320">
        <f t="shared" si="6"/>
        <v>215</v>
      </c>
      <c r="N104" s="321">
        <f t="shared" si="7"/>
        <v>15028.500000000002</v>
      </c>
    </row>
    <row r="105" spans="1:14" ht="22.5" customHeight="1">
      <c r="A105" s="270">
        <v>99</v>
      </c>
      <c r="B105" s="288">
        <v>9787571819026</v>
      </c>
      <c r="C105" s="40" t="s">
        <v>322</v>
      </c>
      <c r="D105" s="40" t="s">
        <v>323</v>
      </c>
      <c r="E105" s="40" t="s">
        <v>324</v>
      </c>
      <c r="F105" s="272" t="s">
        <v>40</v>
      </c>
      <c r="G105" s="294">
        <v>44774</v>
      </c>
      <c r="H105" s="40" t="s">
        <v>325</v>
      </c>
      <c r="I105" s="272" t="s">
        <v>66</v>
      </c>
      <c r="J105" s="322" t="s">
        <v>24</v>
      </c>
      <c r="K105" s="323">
        <v>60</v>
      </c>
      <c r="L105" s="323">
        <v>4</v>
      </c>
      <c r="M105" s="320">
        <f t="shared" si="6"/>
        <v>64</v>
      </c>
      <c r="N105" s="321">
        <f t="shared" si="7"/>
        <v>4211.2</v>
      </c>
    </row>
    <row r="106" spans="1:14" ht="22.5" customHeight="1">
      <c r="A106" s="270">
        <v>100</v>
      </c>
      <c r="B106" s="288">
        <v>9787571814366</v>
      </c>
      <c r="C106" s="34" t="s">
        <v>326</v>
      </c>
      <c r="D106" s="40" t="s">
        <v>323</v>
      </c>
      <c r="E106" s="40" t="s">
        <v>327</v>
      </c>
      <c r="F106" s="272" t="s">
        <v>40</v>
      </c>
      <c r="G106" s="294">
        <v>44835</v>
      </c>
      <c r="H106" s="40" t="s">
        <v>328</v>
      </c>
      <c r="I106" s="272" t="s">
        <v>66</v>
      </c>
      <c r="J106" s="322" t="s">
        <v>24</v>
      </c>
      <c r="K106" s="323">
        <v>70</v>
      </c>
      <c r="L106" s="323">
        <v>2</v>
      </c>
      <c r="M106" s="320">
        <f t="shared" si="6"/>
        <v>72</v>
      </c>
      <c r="N106" s="321">
        <f t="shared" si="7"/>
        <v>4305.599999999999</v>
      </c>
    </row>
    <row r="107" spans="1:14" ht="22.5" customHeight="1">
      <c r="A107" s="270">
        <v>101</v>
      </c>
      <c r="B107" s="40" t="s">
        <v>329</v>
      </c>
      <c r="C107" s="40" t="s">
        <v>330</v>
      </c>
      <c r="D107" s="40" t="s">
        <v>140</v>
      </c>
      <c r="E107" s="40" t="s">
        <v>331</v>
      </c>
      <c r="F107" s="103" t="s">
        <v>40</v>
      </c>
      <c r="G107" s="40" t="s">
        <v>332</v>
      </c>
      <c r="H107" s="40" t="s">
        <v>263</v>
      </c>
      <c r="I107" s="103" t="s">
        <v>23</v>
      </c>
      <c r="J107" s="322" t="s">
        <v>24</v>
      </c>
      <c r="K107" s="323">
        <v>285</v>
      </c>
      <c r="L107" s="323">
        <v>10</v>
      </c>
      <c r="M107" s="320">
        <f t="shared" si="6"/>
        <v>295</v>
      </c>
      <c r="N107" s="321">
        <f t="shared" si="7"/>
        <v>14691</v>
      </c>
    </row>
    <row r="108" spans="1:14" ht="22.5" customHeight="1">
      <c r="A108" s="270">
        <v>102</v>
      </c>
      <c r="B108" s="40" t="s">
        <v>333</v>
      </c>
      <c r="C108" s="40" t="s">
        <v>334</v>
      </c>
      <c r="D108" s="40" t="s">
        <v>180</v>
      </c>
      <c r="E108" s="40" t="s">
        <v>335</v>
      </c>
      <c r="F108" s="272" t="s">
        <v>40</v>
      </c>
      <c r="G108" s="40" t="s">
        <v>336</v>
      </c>
      <c r="H108" s="40" t="s">
        <v>337</v>
      </c>
      <c r="I108" s="272" t="s">
        <v>66</v>
      </c>
      <c r="J108" s="322" t="s">
        <v>24</v>
      </c>
      <c r="K108" s="323">
        <v>210</v>
      </c>
      <c r="L108" s="323">
        <v>6</v>
      </c>
      <c r="M108" s="320">
        <f t="shared" si="6"/>
        <v>216</v>
      </c>
      <c r="N108" s="321">
        <f t="shared" si="7"/>
        <v>13392</v>
      </c>
    </row>
    <row r="109" spans="1:14" ht="22.5" customHeight="1">
      <c r="A109" s="270">
        <v>103</v>
      </c>
      <c r="B109" s="271" t="s">
        <v>338</v>
      </c>
      <c r="C109" s="272" t="s">
        <v>339</v>
      </c>
      <c r="D109" s="272" t="s">
        <v>340</v>
      </c>
      <c r="E109" s="272" t="s">
        <v>341</v>
      </c>
      <c r="F109" s="272" t="s">
        <v>40</v>
      </c>
      <c r="G109" s="295">
        <v>44743</v>
      </c>
      <c r="H109" s="271" t="s">
        <v>342</v>
      </c>
      <c r="I109" s="272" t="s">
        <v>66</v>
      </c>
      <c r="J109" s="322" t="s">
        <v>24</v>
      </c>
      <c r="K109" s="323">
        <v>320</v>
      </c>
      <c r="L109" s="323">
        <v>14</v>
      </c>
      <c r="M109" s="320">
        <f t="shared" si="6"/>
        <v>334</v>
      </c>
      <c r="N109" s="321">
        <f t="shared" si="7"/>
        <v>16366</v>
      </c>
    </row>
    <row r="110" spans="1:14" ht="22.5" customHeight="1">
      <c r="A110" s="270">
        <v>104</v>
      </c>
      <c r="B110" s="271" t="s">
        <v>343</v>
      </c>
      <c r="C110" s="272" t="s">
        <v>344</v>
      </c>
      <c r="D110" s="272" t="s">
        <v>251</v>
      </c>
      <c r="E110" s="272" t="s">
        <v>345</v>
      </c>
      <c r="F110" s="272" t="s">
        <v>40</v>
      </c>
      <c r="G110" s="40" t="s">
        <v>346</v>
      </c>
      <c r="H110" s="40" t="s">
        <v>328</v>
      </c>
      <c r="I110" s="272" t="s">
        <v>66</v>
      </c>
      <c r="J110" s="322" t="s">
        <v>24</v>
      </c>
      <c r="K110" s="323">
        <v>64</v>
      </c>
      <c r="L110" s="323">
        <v>2</v>
      </c>
      <c r="M110" s="320">
        <f t="shared" si="6"/>
        <v>66</v>
      </c>
      <c r="N110" s="321">
        <f t="shared" si="7"/>
        <v>3946.7999999999997</v>
      </c>
    </row>
    <row r="111" spans="1:14" ht="22.5" customHeight="1">
      <c r="A111" s="270">
        <v>105</v>
      </c>
      <c r="B111" s="271" t="s">
        <v>347</v>
      </c>
      <c r="C111" s="272" t="s">
        <v>348</v>
      </c>
      <c r="D111" s="272" t="s">
        <v>266</v>
      </c>
      <c r="E111" s="272" t="s">
        <v>349</v>
      </c>
      <c r="F111" s="272" t="s">
        <v>40</v>
      </c>
      <c r="G111" s="40" t="s">
        <v>350</v>
      </c>
      <c r="H111" s="40" t="s">
        <v>263</v>
      </c>
      <c r="I111" s="272" t="s">
        <v>66</v>
      </c>
      <c r="J111" s="322" t="s">
        <v>24</v>
      </c>
      <c r="K111" s="323">
        <v>131</v>
      </c>
      <c r="L111" s="323">
        <v>4</v>
      </c>
      <c r="M111" s="320">
        <f t="shared" si="6"/>
        <v>135</v>
      </c>
      <c r="N111" s="321">
        <f t="shared" si="7"/>
        <v>6723</v>
      </c>
    </row>
    <row r="112" spans="1:14" ht="22.5" customHeight="1">
      <c r="A112" s="270">
        <v>106</v>
      </c>
      <c r="B112" s="40" t="s">
        <v>351</v>
      </c>
      <c r="C112" s="40" t="s">
        <v>352</v>
      </c>
      <c r="D112" s="40" t="s">
        <v>353</v>
      </c>
      <c r="E112" s="40" t="s">
        <v>354</v>
      </c>
      <c r="F112" s="272" t="s">
        <v>40</v>
      </c>
      <c r="G112" s="40" t="s">
        <v>355</v>
      </c>
      <c r="H112" s="40" t="s">
        <v>356</v>
      </c>
      <c r="I112" s="272" t="s">
        <v>66</v>
      </c>
      <c r="J112" s="322" t="s">
        <v>24</v>
      </c>
      <c r="K112" s="323">
        <v>138</v>
      </c>
      <c r="L112" s="323">
        <v>6</v>
      </c>
      <c r="M112" s="320">
        <f t="shared" si="6"/>
        <v>144</v>
      </c>
      <c r="N112" s="321">
        <f t="shared" si="7"/>
        <v>8064</v>
      </c>
    </row>
    <row r="113" spans="1:14" ht="22.5" customHeight="1">
      <c r="A113" s="270">
        <v>107</v>
      </c>
      <c r="B113" s="296" t="s">
        <v>357</v>
      </c>
      <c r="C113" s="36" t="s">
        <v>358</v>
      </c>
      <c r="D113" s="36" t="s">
        <v>359</v>
      </c>
      <c r="E113" s="36" t="s">
        <v>360</v>
      </c>
      <c r="F113" s="36" t="s">
        <v>40</v>
      </c>
      <c r="G113" s="284" t="s">
        <v>65</v>
      </c>
      <c r="H113" s="284" t="s">
        <v>111</v>
      </c>
      <c r="I113" s="36" t="s">
        <v>66</v>
      </c>
      <c r="J113" s="322" t="s">
        <v>24</v>
      </c>
      <c r="K113" s="323">
        <v>65</v>
      </c>
      <c r="L113" s="323">
        <v>4</v>
      </c>
      <c r="M113" s="320">
        <f t="shared" si="6"/>
        <v>69</v>
      </c>
      <c r="N113" s="321">
        <f t="shared" si="7"/>
        <v>4002</v>
      </c>
    </row>
    <row r="114" spans="1:14" ht="22.5" customHeight="1">
      <c r="A114" s="270">
        <v>108</v>
      </c>
      <c r="B114" s="296" t="s">
        <v>361</v>
      </c>
      <c r="C114" s="36" t="s">
        <v>362</v>
      </c>
      <c r="D114" s="36" t="s">
        <v>363</v>
      </c>
      <c r="E114" s="36" t="s">
        <v>364</v>
      </c>
      <c r="F114" s="36" t="s">
        <v>40</v>
      </c>
      <c r="G114" s="284" t="s">
        <v>365</v>
      </c>
      <c r="H114" s="284" t="s">
        <v>111</v>
      </c>
      <c r="I114" s="36" t="s">
        <v>66</v>
      </c>
      <c r="J114" s="322" t="s">
        <v>24</v>
      </c>
      <c r="K114" s="323">
        <v>65</v>
      </c>
      <c r="L114" s="323">
        <v>4</v>
      </c>
      <c r="M114" s="320">
        <f t="shared" si="6"/>
        <v>69</v>
      </c>
      <c r="N114" s="321">
        <f t="shared" si="7"/>
        <v>4002</v>
      </c>
    </row>
    <row r="115" spans="1:14" ht="22.5" customHeight="1">
      <c r="A115" s="270">
        <v>109</v>
      </c>
      <c r="B115" s="271" t="s">
        <v>366</v>
      </c>
      <c r="C115" s="272" t="s">
        <v>367</v>
      </c>
      <c r="D115" s="272" t="s">
        <v>251</v>
      </c>
      <c r="E115" s="272" t="s">
        <v>368</v>
      </c>
      <c r="F115" s="40" t="s">
        <v>22</v>
      </c>
      <c r="G115" s="40" t="s">
        <v>369</v>
      </c>
      <c r="H115" s="40" t="s">
        <v>273</v>
      </c>
      <c r="I115" s="272" t="s">
        <v>66</v>
      </c>
      <c r="J115" s="322" t="s">
        <v>24</v>
      </c>
      <c r="K115" s="323">
        <v>99</v>
      </c>
      <c r="L115" s="323">
        <v>4</v>
      </c>
      <c r="M115" s="320">
        <f t="shared" si="6"/>
        <v>103</v>
      </c>
      <c r="N115" s="321">
        <f t="shared" si="7"/>
        <v>4635</v>
      </c>
    </row>
    <row r="116" spans="1:14" ht="22.5" customHeight="1">
      <c r="A116" s="270">
        <v>110</v>
      </c>
      <c r="B116" s="40" t="s">
        <v>370</v>
      </c>
      <c r="C116" s="40" t="s">
        <v>371</v>
      </c>
      <c r="D116" s="40" t="s">
        <v>251</v>
      </c>
      <c r="E116" s="40" t="s">
        <v>372</v>
      </c>
      <c r="F116" s="40" t="s">
        <v>40</v>
      </c>
      <c r="G116" s="40" t="s">
        <v>336</v>
      </c>
      <c r="H116" s="40" t="s">
        <v>259</v>
      </c>
      <c r="I116" s="272" t="s">
        <v>66</v>
      </c>
      <c r="J116" s="322" t="s">
        <v>24</v>
      </c>
      <c r="K116" s="323">
        <v>60</v>
      </c>
      <c r="L116" s="323">
        <v>4</v>
      </c>
      <c r="M116" s="320">
        <f t="shared" si="6"/>
        <v>64</v>
      </c>
      <c r="N116" s="321">
        <f t="shared" si="7"/>
        <v>3072</v>
      </c>
    </row>
    <row r="117" spans="1:14" ht="22.5" customHeight="1">
      <c r="A117" s="270">
        <v>111</v>
      </c>
      <c r="B117" s="271" t="s">
        <v>373</v>
      </c>
      <c r="C117" s="272" t="s">
        <v>374</v>
      </c>
      <c r="D117" s="272" t="s">
        <v>251</v>
      </c>
      <c r="E117" s="272" t="s">
        <v>375</v>
      </c>
      <c r="F117" s="297" t="s">
        <v>40</v>
      </c>
      <c r="G117" s="40" t="s">
        <v>376</v>
      </c>
      <c r="H117" s="40" t="s">
        <v>111</v>
      </c>
      <c r="I117" s="272" t="s">
        <v>66</v>
      </c>
      <c r="J117" s="322" t="s">
        <v>24</v>
      </c>
      <c r="K117" s="323">
        <v>60</v>
      </c>
      <c r="L117" s="323">
        <v>4</v>
      </c>
      <c r="M117" s="320">
        <f t="shared" si="6"/>
        <v>64</v>
      </c>
      <c r="N117" s="321">
        <f t="shared" si="7"/>
        <v>3712</v>
      </c>
    </row>
    <row r="118" spans="1:14" ht="22.5" customHeight="1">
      <c r="A118" s="270">
        <v>112</v>
      </c>
      <c r="B118" s="296" t="s">
        <v>377</v>
      </c>
      <c r="C118" s="36" t="s">
        <v>378</v>
      </c>
      <c r="D118" s="36" t="s">
        <v>363</v>
      </c>
      <c r="E118" s="36" t="s">
        <v>379</v>
      </c>
      <c r="F118" s="36" t="s">
        <v>40</v>
      </c>
      <c r="G118" s="298">
        <v>43497</v>
      </c>
      <c r="H118" s="296" t="s">
        <v>259</v>
      </c>
      <c r="I118" s="36" t="s">
        <v>66</v>
      </c>
      <c r="J118" s="322" t="s">
        <v>24</v>
      </c>
      <c r="K118" s="323">
        <v>65</v>
      </c>
      <c r="L118" s="323">
        <v>4</v>
      </c>
      <c r="M118" s="320">
        <f t="shared" si="6"/>
        <v>69</v>
      </c>
      <c r="N118" s="321">
        <f t="shared" si="7"/>
        <v>3312</v>
      </c>
    </row>
    <row r="119" spans="1:14" ht="22.5" customHeight="1">
      <c r="A119" s="270">
        <v>113</v>
      </c>
      <c r="B119" s="296" t="s">
        <v>380</v>
      </c>
      <c r="C119" s="36" t="s">
        <v>381</v>
      </c>
      <c r="D119" s="36" t="s">
        <v>251</v>
      </c>
      <c r="E119" s="36" t="s">
        <v>382</v>
      </c>
      <c r="F119" s="36" t="s">
        <v>40</v>
      </c>
      <c r="G119" s="298">
        <v>43952</v>
      </c>
      <c r="H119" s="296" t="s">
        <v>111</v>
      </c>
      <c r="I119" s="36" t="s">
        <v>66</v>
      </c>
      <c r="J119" s="322" t="s">
        <v>24</v>
      </c>
      <c r="K119" s="323">
        <v>129</v>
      </c>
      <c r="L119" s="323">
        <v>6</v>
      </c>
      <c r="M119" s="320">
        <f t="shared" si="6"/>
        <v>135</v>
      </c>
      <c r="N119" s="321">
        <f t="shared" si="7"/>
        <v>7830</v>
      </c>
    </row>
    <row r="120" spans="1:21" ht="22.5" customHeight="1">
      <c r="A120" s="299"/>
      <c r="B120" s="300"/>
      <c r="C120" s="300"/>
      <c r="D120" s="301" t="s">
        <v>2</v>
      </c>
      <c r="E120" s="301" t="s">
        <v>383</v>
      </c>
      <c r="F120" s="301"/>
      <c r="G120" s="301" t="s">
        <v>4</v>
      </c>
      <c r="H120" s="301">
        <v>13653990669</v>
      </c>
      <c r="I120" s="301"/>
      <c r="J120" s="301"/>
      <c r="K120" s="301"/>
      <c r="L120" s="324"/>
      <c r="M120" s="325"/>
      <c r="N120" s="326"/>
      <c r="O120" s="324"/>
      <c r="P120" s="324"/>
      <c r="Q120" s="324"/>
      <c r="R120" s="324"/>
      <c r="S120" s="324"/>
      <c r="T120" s="324"/>
      <c r="U120" s="324"/>
    </row>
    <row r="121" spans="1:21" ht="22.5" customHeight="1">
      <c r="A121" s="270">
        <v>115</v>
      </c>
      <c r="B121" s="302" t="s">
        <v>6</v>
      </c>
      <c r="C121" s="21" t="s">
        <v>7</v>
      </c>
      <c r="D121" s="21" t="s">
        <v>8</v>
      </c>
      <c r="E121" s="21" t="s">
        <v>9</v>
      </c>
      <c r="F121" s="21" t="s">
        <v>10</v>
      </c>
      <c r="G121" s="294" t="s">
        <v>11</v>
      </c>
      <c r="H121" s="303" t="s">
        <v>12</v>
      </c>
      <c r="I121" s="21" t="s">
        <v>13</v>
      </c>
      <c r="J121" s="21" t="s">
        <v>14</v>
      </c>
      <c r="K121" s="327" t="s">
        <v>15</v>
      </c>
      <c r="L121" s="328" t="s">
        <v>16</v>
      </c>
      <c r="M121" s="329" t="s">
        <v>17</v>
      </c>
      <c r="N121" s="330" t="s">
        <v>18</v>
      </c>
      <c r="P121" s="331"/>
      <c r="Q121" s="331"/>
      <c r="R121" s="331"/>
      <c r="S121" s="331"/>
      <c r="T121" s="331"/>
      <c r="U121" s="327"/>
    </row>
    <row r="122" spans="1:20" ht="22.5" customHeight="1">
      <c r="A122" s="270">
        <v>116</v>
      </c>
      <c r="B122" s="302">
        <v>9787313264473</v>
      </c>
      <c r="C122" s="304" t="s">
        <v>384</v>
      </c>
      <c r="D122" s="304" t="s">
        <v>166</v>
      </c>
      <c r="E122" s="304" t="s">
        <v>385</v>
      </c>
      <c r="F122" s="304" t="s">
        <v>40</v>
      </c>
      <c r="G122" s="305">
        <v>44348</v>
      </c>
      <c r="H122" s="306">
        <v>55</v>
      </c>
      <c r="I122" s="40" t="s">
        <v>23</v>
      </c>
      <c r="J122" s="309" t="s">
        <v>386</v>
      </c>
      <c r="K122" s="328">
        <f>372+76+71+50+70+74</f>
        <v>713</v>
      </c>
      <c r="L122" s="328">
        <v>2</v>
      </c>
      <c r="M122" s="302">
        <v>715</v>
      </c>
      <c r="N122" s="332">
        <f>M122*H122</f>
        <v>39325</v>
      </c>
      <c r="P122" s="21"/>
      <c r="Q122" s="21"/>
      <c r="R122" s="294"/>
      <c r="S122" s="63"/>
      <c r="T122" s="338"/>
    </row>
    <row r="123" spans="1:20" ht="22.5" customHeight="1">
      <c r="A123" s="270">
        <v>117</v>
      </c>
      <c r="B123" s="307">
        <v>9787568278683</v>
      </c>
      <c r="C123" s="308" t="s">
        <v>387</v>
      </c>
      <c r="D123" s="40" t="s">
        <v>140</v>
      </c>
      <c r="E123" s="21" t="s">
        <v>388</v>
      </c>
      <c r="F123" s="309" t="s">
        <v>40</v>
      </c>
      <c r="G123" s="294">
        <v>43800</v>
      </c>
      <c r="H123" s="66">
        <v>63</v>
      </c>
      <c r="I123" s="40" t="s">
        <v>23</v>
      </c>
      <c r="J123" s="309" t="s">
        <v>386</v>
      </c>
      <c r="K123" s="328">
        <f>372+76+71</f>
        <v>519</v>
      </c>
      <c r="L123" s="333">
        <v>3</v>
      </c>
      <c r="M123" s="334">
        <v>522</v>
      </c>
      <c r="N123" s="303">
        <f aca="true" t="shared" si="8" ref="N122:N127">M123*H123</f>
        <v>32886</v>
      </c>
      <c r="P123" s="21"/>
      <c r="Q123" s="309"/>
      <c r="R123" s="294"/>
      <c r="S123" s="66"/>
      <c r="T123" s="40"/>
    </row>
    <row r="124" spans="1:20" ht="22.5" customHeight="1">
      <c r="A124" s="270">
        <v>118</v>
      </c>
      <c r="B124" s="302">
        <v>9787564095468</v>
      </c>
      <c r="C124" s="40" t="s">
        <v>389</v>
      </c>
      <c r="D124" s="40" t="s">
        <v>140</v>
      </c>
      <c r="E124" s="40" t="s">
        <v>390</v>
      </c>
      <c r="F124" s="40" t="s">
        <v>22</v>
      </c>
      <c r="G124" s="294">
        <v>44958</v>
      </c>
      <c r="H124" s="66">
        <v>39.8</v>
      </c>
      <c r="I124" s="40" t="s">
        <v>23</v>
      </c>
      <c r="J124" s="309" t="s">
        <v>386</v>
      </c>
      <c r="K124" s="328">
        <f>372+76+71+45</f>
        <v>564</v>
      </c>
      <c r="L124" s="333">
        <v>3</v>
      </c>
      <c r="M124" s="335">
        <v>567</v>
      </c>
      <c r="N124" s="303">
        <f t="shared" si="8"/>
        <v>22566.6</v>
      </c>
      <c r="P124" s="40"/>
      <c r="Q124" s="40"/>
      <c r="R124" s="294"/>
      <c r="S124" s="66"/>
      <c r="T124" s="40"/>
    </row>
    <row r="125" spans="1:20" ht="22.5" customHeight="1">
      <c r="A125" s="270">
        <v>119</v>
      </c>
      <c r="B125" s="302">
        <v>9787121375064</v>
      </c>
      <c r="C125" s="40" t="s">
        <v>391</v>
      </c>
      <c r="D125" s="310" t="s">
        <v>340</v>
      </c>
      <c r="E125" s="21" t="s">
        <v>392</v>
      </c>
      <c r="F125" s="21" t="s">
        <v>200</v>
      </c>
      <c r="G125" s="294">
        <v>43891</v>
      </c>
      <c r="H125" s="66">
        <v>55</v>
      </c>
      <c r="I125" s="40" t="s">
        <v>23</v>
      </c>
      <c r="J125" s="309" t="s">
        <v>24</v>
      </c>
      <c r="K125" s="328">
        <f>372+76</f>
        <v>448</v>
      </c>
      <c r="L125" s="333">
        <v>2</v>
      </c>
      <c r="M125" s="335">
        <v>450</v>
      </c>
      <c r="N125" s="303">
        <f t="shared" si="8"/>
        <v>24750</v>
      </c>
      <c r="P125" s="21"/>
      <c r="Q125" s="21"/>
      <c r="R125" s="294"/>
      <c r="S125" s="66"/>
      <c r="T125" s="40"/>
    </row>
    <row r="126" spans="1:20" ht="22.5" customHeight="1">
      <c r="A126" s="270">
        <v>120</v>
      </c>
      <c r="B126" s="302">
        <v>9787121348693</v>
      </c>
      <c r="C126" s="21" t="s">
        <v>393</v>
      </c>
      <c r="D126" s="21" t="s">
        <v>340</v>
      </c>
      <c r="E126" s="21" t="s">
        <v>394</v>
      </c>
      <c r="F126" s="21" t="s">
        <v>22</v>
      </c>
      <c r="G126" s="294">
        <v>43344</v>
      </c>
      <c r="H126" s="66">
        <v>37.5</v>
      </c>
      <c r="I126" s="40" t="s">
        <v>66</v>
      </c>
      <c r="J126" s="309" t="s">
        <v>24</v>
      </c>
      <c r="K126" s="328">
        <f>372+71</f>
        <v>443</v>
      </c>
      <c r="L126" s="333">
        <v>2</v>
      </c>
      <c r="M126" s="302">
        <v>445</v>
      </c>
      <c r="N126" s="303">
        <f t="shared" si="8"/>
        <v>16687.5</v>
      </c>
      <c r="P126" s="21"/>
      <c r="Q126" s="21"/>
      <c r="R126" s="294"/>
      <c r="S126" s="66"/>
      <c r="T126" s="70"/>
    </row>
    <row r="127" spans="1:20" ht="22.5" customHeight="1">
      <c r="A127" s="270">
        <v>121</v>
      </c>
      <c r="B127" s="302">
        <v>9787302625339</v>
      </c>
      <c r="C127" s="21" t="s">
        <v>395</v>
      </c>
      <c r="D127" s="21" t="s">
        <v>396</v>
      </c>
      <c r="E127" s="21" t="s">
        <v>397</v>
      </c>
      <c r="F127" s="21" t="s">
        <v>22</v>
      </c>
      <c r="G127" s="294">
        <v>44927</v>
      </c>
      <c r="H127" s="66">
        <v>49</v>
      </c>
      <c r="I127" s="294" t="s">
        <v>66</v>
      </c>
      <c r="J127" s="309" t="s">
        <v>24</v>
      </c>
      <c r="K127" s="328">
        <f>372+76+71</f>
        <v>519</v>
      </c>
      <c r="L127" s="333">
        <v>2</v>
      </c>
      <c r="M127" s="336">
        <v>521</v>
      </c>
      <c r="N127" s="337">
        <f t="shared" si="8"/>
        <v>25529</v>
      </c>
      <c r="P127" s="18"/>
      <c r="Q127" s="179"/>
      <c r="R127" s="339"/>
      <c r="S127" s="332"/>
      <c r="T127" s="40"/>
    </row>
    <row r="128" spans="1:20" ht="22.5" customHeight="1">
      <c r="A128" s="270">
        <v>122</v>
      </c>
      <c r="B128" s="302">
        <v>9787115526786</v>
      </c>
      <c r="C128" s="21" t="s">
        <v>398</v>
      </c>
      <c r="D128" s="21" t="s">
        <v>45</v>
      </c>
      <c r="E128" s="21" t="s">
        <v>399</v>
      </c>
      <c r="F128" s="21" t="s">
        <v>40</v>
      </c>
      <c r="G128" s="294">
        <v>44044</v>
      </c>
      <c r="H128" s="66">
        <v>49.8</v>
      </c>
      <c r="I128" s="40" t="s">
        <v>66</v>
      </c>
      <c r="J128" s="309" t="s">
        <v>24</v>
      </c>
      <c r="K128" s="333">
        <v>71</v>
      </c>
      <c r="L128" s="333">
        <v>1</v>
      </c>
      <c r="M128" s="302">
        <v>72</v>
      </c>
      <c r="N128" s="303">
        <f>49.8*M128</f>
        <v>3585.6</v>
      </c>
      <c r="P128" s="21"/>
      <c r="Q128" s="21"/>
      <c r="R128" s="294"/>
      <c r="S128" s="66"/>
      <c r="T128" s="70"/>
    </row>
    <row r="129" spans="1:20" ht="22.5" customHeight="1">
      <c r="A129" s="270">
        <v>123</v>
      </c>
      <c r="B129" s="302">
        <v>9787121450679</v>
      </c>
      <c r="C129" s="21" t="s">
        <v>400</v>
      </c>
      <c r="D129" s="21" t="s">
        <v>340</v>
      </c>
      <c r="E129" s="21" t="s">
        <v>401</v>
      </c>
      <c r="F129" s="21" t="s">
        <v>40</v>
      </c>
      <c r="G129" s="294">
        <v>44958</v>
      </c>
      <c r="H129" s="66">
        <v>59</v>
      </c>
      <c r="I129" s="40" t="s">
        <v>66</v>
      </c>
      <c r="J129" s="309" t="s">
        <v>24</v>
      </c>
      <c r="K129" s="333">
        <v>76</v>
      </c>
      <c r="L129" s="333">
        <v>1</v>
      </c>
      <c r="M129" s="379">
        <v>77</v>
      </c>
      <c r="N129" s="303">
        <f>59*M129</f>
        <v>4543</v>
      </c>
      <c r="P129" s="21"/>
      <c r="Q129" s="309"/>
      <c r="R129" s="294"/>
      <c r="S129" s="66"/>
      <c r="T129" s="309"/>
    </row>
    <row r="130" spans="1:20" ht="22.5" customHeight="1">
      <c r="A130" s="270">
        <v>124</v>
      </c>
      <c r="B130" s="302">
        <v>9787115508775</v>
      </c>
      <c r="C130" s="21" t="s">
        <v>402</v>
      </c>
      <c r="D130" s="21" t="s">
        <v>45</v>
      </c>
      <c r="E130" s="21" t="s">
        <v>403</v>
      </c>
      <c r="F130" s="21" t="s">
        <v>40</v>
      </c>
      <c r="G130" s="294">
        <v>43586</v>
      </c>
      <c r="H130" s="66">
        <v>42</v>
      </c>
      <c r="I130" s="40" t="s">
        <v>23</v>
      </c>
      <c r="J130" s="309" t="s">
        <v>24</v>
      </c>
      <c r="K130" s="333">
        <v>50</v>
      </c>
      <c r="L130" s="333">
        <v>1</v>
      </c>
      <c r="M130" s="302">
        <v>51</v>
      </c>
      <c r="N130" s="303">
        <f>42*M130</f>
        <v>2142</v>
      </c>
      <c r="P130" s="21"/>
      <c r="Q130" s="21"/>
      <c r="R130" s="294"/>
      <c r="S130" s="66"/>
      <c r="T130" s="40"/>
    </row>
    <row r="131" spans="1:20" ht="22.5" customHeight="1">
      <c r="A131" s="270">
        <v>125</v>
      </c>
      <c r="B131" s="302">
        <v>9787519129828</v>
      </c>
      <c r="C131" s="21" t="s">
        <v>404</v>
      </c>
      <c r="D131" s="21" t="s">
        <v>68</v>
      </c>
      <c r="E131" s="21" t="s">
        <v>405</v>
      </c>
      <c r="F131" s="21" t="s">
        <v>36</v>
      </c>
      <c r="G131" s="294">
        <v>44593</v>
      </c>
      <c r="H131" s="66">
        <v>49</v>
      </c>
      <c r="I131" s="40" t="s">
        <v>23</v>
      </c>
      <c r="J131" s="309" t="s">
        <v>24</v>
      </c>
      <c r="K131" s="333">
        <f>351+50+90</f>
        <v>491</v>
      </c>
      <c r="L131" s="333">
        <v>2</v>
      </c>
      <c r="M131" s="302">
        <v>493</v>
      </c>
      <c r="N131" s="303">
        <f>49*M131</f>
        <v>24157</v>
      </c>
      <c r="P131" s="21"/>
      <c r="Q131" s="21"/>
      <c r="R131" s="294"/>
      <c r="S131" s="66"/>
      <c r="T131" s="40"/>
    </row>
    <row r="132" spans="1:20" ht="22.5" customHeight="1">
      <c r="A132" s="270">
        <v>126</v>
      </c>
      <c r="B132" s="302">
        <v>9787115605429</v>
      </c>
      <c r="C132" s="21" t="s">
        <v>406</v>
      </c>
      <c r="D132" s="21" t="s">
        <v>45</v>
      </c>
      <c r="E132" s="21" t="s">
        <v>407</v>
      </c>
      <c r="F132" s="21" t="s">
        <v>22</v>
      </c>
      <c r="G132" s="294">
        <v>44986</v>
      </c>
      <c r="H132" s="66">
        <v>49</v>
      </c>
      <c r="I132" s="40" t="s">
        <v>23</v>
      </c>
      <c r="J132" s="309" t="s">
        <v>24</v>
      </c>
      <c r="K132" s="333">
        <f>351+90</f>
        <v>441</v>
      </c>
      <c r="L132" s="333">
        <v>1</v>
      </c>
      <c r="M132" s="336">
        <v>442</v>
      </c>
      <c r="N132" s="303">
        <f>49*M132</f>
        <v>21658</v>
      </c>
      <c r="P132" s="18"/>
      <c r="Q132" s="18"/>
      <c r="R132" s="405"/>
      <c r="S132" s="112"/>
      <c r="T132" s="18"/>
    </row>
    <row r="133" spans="1:20" ht="22.5" customHeight="1">
      <c r="A133" s="270">
        <v>127</v>
      </c>
      <c r="B133" s="502" t="s">
        <v>408</v>
      </c>
      <c r="C133" s="21" t="s">
        <v>409</v>
      </c>
      <c r="D133" s="21" t="s">
        <v>140</v>
      </c>
      <c r="E133" s="21" t="s">
        <v>410</v>
      </c>
      <c r="F133" s="21" t="s">
        <v>36</v>
      </c>
      <c r="G133" s="294">
        <v>44774</v>
      </c>
      <c r="H133" s="66">
        <v>49.8</v>
      </c>
      <c r="I133" s="40" t="s">
        <v>23</v>
      </c>
      <c r="J133" s="309" t="s">
        <v>24</v>
      </c>
      <c r="K133" s="333">
        <f>351+50+90+50+90+90</f>
        <v>721</v>
      </c>
      <c r="L133" s="333">
        <v>4</v>
      </c>
      <c r="M133" s="302">
        <v>725</v>
      </c>
      <c r="N133" s="112">
        <f>49.8*M133</f>
        <v>36105</v>
      </c>
      <c r="P133" s="21"/>
      <c r="Q133" s="21"/>
      <c r="R133" s="294"/>
      <c r="S133" s="66"/>
      <c r="T133" s="70"/>
    </row>
    <row r="134" spans="1:20" ht="22.5" customHeight="1">
      <c r="A134" s="270">
        <v>128</v>
      </c>
      <c r="B134" s="302">
        <v>9787303276516</v>
      </c>
      <c r="C134" s="21" t="s">
        <v>411</v>
      </c>
      <c r="D134" s="21" t="s">
        <v>412</v>
      </c>
      <c r="E134" s="21" t="s">
        <v>413</v>
      </c>
      <c r="F134" s="21" t="s">
        <v>200</v>
      </c>
      <c r="G134" s="294">
        <v>44562</v>
      </c>
      <c r="H134" s="66">
        <v>71.1</v>
      </c>
      <c r="I134" s="40" t="s">
        <v>23</v>
      </c>
      <c r="J134" s="309" t="s">
        <v>24</v>
      </c>
      <c r="K134" s="333">
        <v>90</v>
      </c>
      <c r="L134" s="333">
        <v>1</v>
      </c>
      <c r="M134" s="380">
        <v>91</v>
      </c>
      <c r="N134" s="303">
        <f>71.1*M134</f>
        <v>6470.099999999999</v>
      </c>
      <c r="P134" s="21"/>
      <c r="Q134" s="21"/>
      <c r="R134" s="294"/>
      <c r="S134" s="66"/>
      <c r="T134" s="21"/>
    </row>
    <row r="135" spans="1:20" ht="22.5" customHeight="1">
      <c r="A135" s="270">
        <v>129</v>
      </c>
      <c r="B135" s="302">
        <v>9787300259543</v>
      </c>
      <c r="C135" s="21" t="s">
        <v>414</v>
      </c>
      <c r="D135" s="21" t="s">
        <v>38</v>
      </c>
      <c r="E135" s="21" t="s">
        <v>415</v>
      </c>
      <c r="F135" s="21" t="s">
        <v>40</v>
      </c>
      <c r="G135" s="294">
        <v>43374</v>
      </c>
      <c r="H135" s="66">
        <v>32</v>
      </c>
      <c r="I135" s="40" t="s">
        <v>66</v>
      </c>
      <c r="J135" s="309" t="s">
        <v>24</v>
      </c>
      <c r="K135" s="333">
        <v>50</v>
      </c>
      <c r="L135" s="333">
        <v>1</v>
      </c>
      <c r="M135" s="379">
        <v>51</v>
      </c>
      <c r="N135" s="303">
        <f>32*M135</f>
        <v>1632</v>
      </c>
      <c r="P135" s="309"/>
      <c r="Q135" s="309"/>
      <c r="R135" s="294"/>
      <c r="S135" s="66"/>
      <c r="T135" s="309"/>
    </row>
    <row r="136" spans="1:20" ht="22.5" customHeight="1">
      <c r="A136" s="270">
        <v>130</v>
      </c>
      <c r="B136" s="340">
        <v>9787568165303</v>
      </c>
      <c r="C136" s="304" t="s">
        <v>416</v>
      </c>
      <c r="D136" s="304" t="s">
        <v>417</v>
      </c>
      <c r="E136" s="304" t="s">
        <v>418</v>
      </c>
      <c r="F136" s="304" t="s">
        <v>22</v>
      </c>
      <c r="G136" s="305">
        <v>44713</v>
      </c>
      <c r="H136" s="306">
        <v>39.8</v>
      </c>
      <c r="I136" s="66" t="s">
        <v>23</v>
      </c>
      <c r="J136" s="309" t="s">
        <v>24</v>
      </c>
      <c r="K136" s="381">
        <f>52+48</f>
        <v>100</v>
      </c>
      <c r="L136" s="381">
        <v>2</v>
      </c>
      <c r="M136" s="336">
        <v>102</v>
      </c>
      <c r="N136" s="112">
        <f>39.8*M136</f>
        <v>4059.6</v>
      </c>
      <c r="P136" s="18"/>
      <c r="Q136" s="18"/>
      <c r="R136" s="405"/>
      <c r="S136" s="112"/>
      <c r="T136" s="66"/>
    </row>
    <row r="137" spans="1:20" ht="22.5" customHeight="1">
      <c r="A137" s="270">
        <v>131</v>
      </c>
      <c r="B137" s="340">
        <v>9787565441677</v>
      </c>
      <c r="C137" s="304" t="s">
        <v>419</v>
      </c>
      <c r="D137" s="304" t="s">
        <v>420</v>
      </c>
      <c r="E137" s="304" t="s">
        <v>421</v>
      </c>
      <c r="F137" s="304" t="s">
        <v>200</v>
      </c>
      <c r="G137" s="305">
        <v>44317</v>
      </c>
      <c r="H137" s="306">
        <v>32</v>
      </c>
      <c r="I137" s="66" t="s">
        <v>23</v>
      </c>
      <c r="J137" s="309" t="s">
        <v>24</v>
      </c>
      <c r="K137" s="381">
        <f>52+74</f>
        <v>126</v>
      </c>
      <c r="L137" s="381">
        <v>2</v>
      </c>
      <c r="M137" s="336">
        <v>128</v>
      </c>
      <c r="N137" s="332">
        <f>32*M137</f>
        <v>4096</v>
      </c>
      <c r="P137" s="18"/>
      <c r="Q137" s="18"/>
      <c r="R137" s="405"/>
      <c r="S137" s="332"/>
      <c r="T137" s="66"/>
    </row>
    <row r="138" spans="1:20" ht="22.5" customHeight="1">
      <c r="A138" s="270">
        <v>132</v>
      </c>
      <c r="B138" s="340">
        <v>9787568285803</v>
      </c>
      <c r="C138" s="304" t="s">
        <v>422</v>
      </c>
      <c r="D138" s="304" t="s">
        <v>140</v>
      </c>
      <c r="E138" s="304" t="s">
        <v>423</v>
      </c>
      <c r="F138" s="304" t="s">
        <v>22</v>
      </c>
      <c r="G138" s="305">
        <v>43983</v>
      </c>
      <c r="H138" s="306">
        <v>79</v>
      </c>
      <c r="I138" s="66" t="s">
        <v>23</v>
      </c>
      <c r="J138" s="309" t="s">
        <v>24</v>
      </c>
      <c r="K138" s="381">
        <v>122</v>
      </c>
      <c r="L138" s="381">
        <v>2</v>
      </c>
      <c r="M138" s="336">
        <v>124</v>
      </c>
      <c r="N138" s="332">
        <f>79*M138</f>
        <v>9796</v>
      </c>
      <c r="P138" s="18"/>
      <c r="Q138" s="179"/>
      <c r="R138" s="339"/>
      <c r="S138" s="332"/>
      <c r="T138" s="66"/>
    </row>
    <row r="139" spans="1:20" ht="22.5" customHeight="1">
      <c r="A139" s="270">
        <v>133</v>
      </c>
      <c r="B139" s="302">
        <v>9787567013186</v>
      </c>
      <c r="C139" s="304" t="s">
        <v>424</v>
      </c>
      <c r="D139" s="304" t="s">
        <v>425</v>
      </c>
      <c r="E139" s="304" t="s">
        <v>426</v>
      </c>
      <c r="F139" s="304" t="s">
        <v>22</v>
      </c>
      <c r="G139" s="294">
        <v>44774</v>
      </c>
      <c r="H139" s="306">
        <v>45</v>
      </c>
      <c r="I139" s="304" t="s">
        <v>66</v>
      </c>
      <c r="J139" s="309" t="s">
        <v>24</v>
      </c>
      <c r="K139" s="381">
        <v>126</v>
      </c>
      <c r="L139" s="381">
        <v>2</v>
      </c>
      <c r="M139" s="336">
        <v>128</v>
      </c>
      <c r="N139" s="112">
        <f>45*M139</f>
        <v>5760</v>
      </c>
      <c r="P139" s="18"/>
      <c r="Q139" s="18"/>
      <c r="R139" s="294"/>
      <c r="S139" s="112"/>
      <c r="T139" s="18"/>
    </row>
    <row r="140" spans="1:20" ht="22.5" customHeight="1">
      <c r="A140" s="270">
        <v>134</v>
      </c>
      <c r="B140" s="40" t="s">
        <v>427</v>
      </c>
      <c r="C140" s="335" t="s">
        <v>428</v>
      </c>
      <c r="D140" s="21" t="s">
        <v>429</v>
      </c>
      <c r="E140" s="21" t="s">
        <v>430</v>
      </c>
      <c r="F140" s="21" t="s">
        <v>22</v>
      </c>
      <c r="G140" s="294">
        <v>44774</v>
      </c>
      <c r="H140" s="341">
        <v>48</v>
      </c>
      <c r="I140" s="40" t="s">
        <v>66</v>
      </c>
      <c r="J140" s="309" t="s">
        <v>24</v>
      </c>
      <c r="K140" s="382">
        <f>351+50+48</f>
        <v>449</v>
      </c>
      <c r="L140" s="335">
        <v>2</v>
      </c>
      <c r="M140" s="383">
        <v>451</v>
      </c>
      <c r="N140" s="337">
        <f>48*M140</f>
        <v>21648</v>
      </c>
      <c r="P140" s="384"/>
      <c r="Q140" s="384"/>
      <c r="R140" s="406"/>
      <c r="S140" s="407"/>
      <c r="T140" s="284"/>
    </row>
    <row r="141" spans="1:20" ht="22.5" customHeight="1">
      <c r="A141" s="270">
        <v>135</v>
      </c>
      <c r="B141" s="40" t="s">
        <v>431</v>
      </c>
      <c r="C141" s="335" t="s">
        <v>432</v>
      </c>
      <c r="D141" s="335" t="s">
        <v>433</v>
      </c>
      <c r="E141" s="335" t="s">
        <v>434</v>
      </c>
      <c r="F141" s="335" t="s">
        <v>40</v>
      </c>
      <c r="G141" s="342">
        <v>43435</v>
      </c>
      <c r="H141" s="341">
        <v>45</v>
      </c>
      <c r="I141" s="40" t="s">
        <v>23</v>
      </c>
      <c r="J141" s="309" t="s">
        <v>24</v>
      </c>
      <c r="K141" s="381">
        <v>48</v>
      </c>
      <c r="L141" s="381">
        <v>1</v>
      </c>
      <c r="M141" s="383">
        <v>49</v>
      </c>
      <c r="N141" s="332">
        <f>45*M141</f>
        <v>2205</v>
      </c>
      <c r="P141" s="384"/>
      <c r="Q141" s="384"/>
      <c r="R141" s="406"/>
      <c r="S141" s="407"/>
      <c r="T141" s="284"/>
    </row>
    <row r="142" spans="1:20" ht="22.5" customHeight="1">
      <c r="A142" s="270">
        <v>136</v>
      </c>
      <c r="B142" s="340">
        <v>9787568160506</v>
      </c>
      <c r="C142" s="304" t="s">
        <v>435</v>
      </c>
      <c r="D142" s="304" t="s">
        <v>417</v>
      </c>
      <c r="E142" s="304" t="s">
        <v>436</v>
      </c>
      <c r="F142" s="304" t="s">
        <v>40</v>
      </c>
      <c r="G142" s="305">
        <v>44927</v>
      </c>
      <c r="H142" s="306">
        <v>39.8</v>
      </c>
      <c r="I142" s="304" t="s">
        <v>437</v>
      </c>
      <c r="J142" s="309" t="s">
        <v>24</v>
      </c>
      <c r="K142" s="381">
        <v>144</v>
      </c>
      <c r="L142" s="381">
        <v>2</v>
      </c>
      <c r="M142" s="336">
        <v>146</v>
      </c>
      <c r="N142" s="332">
        <f>39.8*M142</f>
        <v>5810.799999999999</v>
      </c>
      <c r="P142" s="18"/>
      <c r="Q142" s="179"/>
      <c r="R142" s="339"/>
      <c r="S142" s="332"/>
      <c r="T142" s="18"/>
    </row>
    <row r="143" spans="1:20" ht="22.5" customHeight="1">
      <c r="A143" s="270">
        <v>137</v>
      </c>
      <c r="B143" s="302">
        <v>9787568522847</v>
      </c>
      <c r="C143" s="40" t="s">
        <v>438</v>
      </c>
      <c r="D143" s="40" t="s">
        <v>129</v>
      </c>
      <c r="E143" s="40" t="s">
        <v>439</v>
      </c>
      <c r="F143" s="40" t="s">
        <v>36</v>
      </c>
      <c r="G143" s="294" t="s">
        <v>440</v>
      </c>
      <c r="H143" s="66">
        <v>47.8</v>
      </c>
      <c r="I143" s="40" t="s">
        <v>23</v>
      </c>
      <c r="J143" s="309" t="s">
        <v>24</v>
      </c>
      <c r="K143" s="381">
        <v>70</v>
      </c>
      <c r="L143" s="381">
        <v>1</v>
      </c>
      <c r="M143" s="302">
        <v>71</v>
      </c>
      <c r="N143" s="303">
        <f>47.8*M143</f>
        <v>3393.7999999999997</v>
      </c>
      <c r="P143" s="40"/>
      <c r="Q143" s="40"/>
      <c r="R143" s="339"/>
      <c r="S143" s="66"/>
      <c r="T143" s="40"/>
    </row>
    <row r="144" spans="1:20" ht="22.5" customHeight="1">
      <c r="A144" s="270">
        <v>138</v>
      </c>
      <c r="B144" s="40" t="s">
        <v>441</v>
      </c>
      <c r="C144" s="40" t="s">
        <v>442</v>
      </c>
      <c r="D144" s="40" t="s">
        <v>443</v>
      </c>
      <c r="E144" s="40" t="s">
        <v>444</v>
      </c>
      <c r="F144" s="40" t="s">
        <v>40</v>
      </c>
      <c r="G144" s="40" t="s">
        <v>161</v>
      </c>
      <c r="H144" s="40" t="s">
        <v>445</v>
      </c>
      <c r="I144" s="40" t="s">
        <v>66</v>
      </c>
      <c r="J144" s="309" t="s">
        <v>24</v>
      </c>
      <c r="K144" s="382">
        <v>144</v>
      </c>
      <c r="L144" s="335">
        <v>2</v>
      </c>
      <c r="M144" s="336">
        <v>146</v>
      </c>
      <c r="N144" s="385">
        <v>6832.8</v>
      </c>
      <c r="P144" s="18"/>
      <c r="Q144" s="179"/>
      <c r="R144" s="339"/>
      <c r="S144" s="332"/>
      <c r="T144" s="40"/>
    </row>
    <row r="145" spans="1:20" ht="22.5" customHeight="1">
      <c r="A145" s="270">
        <v>139</v>
      </c>
      <c r="B145" s="302">
        <v>9787040511581</v>
      </c>
      <c r="C145" s="304" t="s">
        <v>446</v>
      </c>
      <c r="D145" s="304" t="s">
        <v>34</v>
      </c>
      <c r="E145" s="304" t="s">
        <v>447</v>
      </c>
      <c r="F145" s="304" t="s">
        <v>36</v>
      </c>
      <c r="G145" s="305">
        <v>43497</v>
      </c>
      <c r="H145" s="306">
        <v>44.6</v>
      </c>
      <c r="I145" s="40" t="s">
        <v>23</v>
      </c>
      <c r="J145" s="309" t="s">
        <v>24</v>
      </c>
      <c r="K145" s="381">
        <v>70</v>
      </c>
      <c r="L145" s="381">
        <v>1</v>
      </c>
      <c r="M145" s="336">
        <v>71</v>
      </c>
      <c r="N145" s="332">
        <f>44.6*M145</f>
        <v>3166.6</v>
      </c>
      <c r="P145" s="18"/>
      <c r="Q145" s="179"/>
      <c r="R145" s="339"/>
      <c r="S145" s="332"/>
      <c r="T145" s="40"/>
    </row>
    <row r="146" spans="1:20" ht="22.5" customHeight="1">
      <c r="A146" s="270">
        <v>140</v>
      </c>
      <c r="B146" s="40" t="s">
        <v>448</v>
      </c>
      <c r="C146" s="335" t="s">
        <v>449</v>
      </c>
      <c r="D146" s="335" t="s">
        <v>450</v>
      </c>
      <c r="E146" s="335" t="s">
        <v>451</v>
      </c>
      <c r="F146" s="335" t="s">
        <v>36</v>
      </c>
      <c r="G146" s="335" t="s">
        <v>452</v>
      </c>
      <c r="H146" s="341">
        <v>59.8</v>
      </c>
      <c r="I146" s="40" t="s">
        <v>23</v>
      </c>
      <c r="J146" s="309" t="s">
        <v>24</v>
      </c>
      <c r="K146" s="381">
        <v>74</v>
      </c>
      <c r="L146" s="381">
        <v>1</v>
      </c>
      <c r="M146" s="383">
        <v>75</v>
      </c>
      <c r="N146" s="332">
        <f>59.8*M146</f>
        <v>4485</v>
      </c>
      <c r="P146" s="384"/>
      <c r="Q146" s="384"/>
      <c r="R146" s="384"/>
      <c r="S146" s="407"/>
      <c r="T146" s="284"/>
    </row>
    <row r="147" spans="1:20" ht="22.5" customHeight="1">
      <c r="A147" s="270">
        <v>141</v>
      </c>
      <c r="B147" s="302">
        <v>9787040543773</v>
      </c>
      <c r="C147" s="66" t="s">
        <v>453</v>
      </c>
      <c r="D147" s="66" t="s">
        <v>454</v>
      </c>
      <c r="E147" s="66" t="s">
        <v>455</v>
      </c>
      <c r="F147" s="66" t="s">
        <v>200</v>
      </c>
      <c r="G147" s="294">
        <v>44075</v>
      </c>
      <c r="H147" s="66">
        <v>48.8</v>
      </c>
      <c r="I147" s="66" t="s">
        <v>23</v>
      </c>
      <c r="J147" s="309" t="s">
        <v>24</v>
      </c>
      <c r="K147" s="381">
        <v>74</v>
      </c>
      <c r="L147" s="381">
        <v>1</v>
      </c>
      <c r="M147" s="302">
        <v>75</v>
      </c>
      <c r="N147" s="303">
        <f>48.8*M147</f>
        <v>3660</v>
      </c>
      <c r="P147" s="66"/>
      <c r="Q147" s="66"/>
      <c r="R147" s="339"/>
      <c r="S147" s="66"/>
      <c r="T147" s="66"/>
    </row>
    <row r="148" spans="1:20" ht="22.5" customHeight="1">
      <c r="A148" s="270">
        <v>142</v>
      </c>
      <c r="B148" s="503" t="s">
        <v>456</v>
      </c>
      <c r="C148" s="304" t="s">
        <v>457</v>
      </c>
      <c r="D148" s="304" t="s">
        <v>133</v>
      </c>
      <c r="E148" s="304" t="s">
        <v>458</v>
      </c>
      <c r="F148" s="304" t="s">
        <v>22</v>
      </c>
      <c r="G148" s="305">
        <v>44378</v>
      </c>
      <c r="H148" s="306">
        <v>45</v>
      </c>
      <c r="I148" s="66" t="s">
        <v>23</v>
      </c>
      <c r="J148" s="309" t="s">
        <v>24</v>
      </c>
      <c r="K148" s="381">
        <f>45+90+90</f>
        <v>225</v>
      </c>
      <c r="L148" s="381">
        <v>2</v>
      </c>
      <c r="M148" s="336">
        <v>227</v>
      </c>
      <c r="N148" s="112">
        <f>45*M148</f>
        <v>10215</v>
      </c>
      <c r="P148" s="18"/>
      <c r="Q148" s="18"/>
      <c r="R148" s="339"/>
      <c r="S148" s="112"/>
      <c r="T148" s="66"/>
    </row>
    <row r="149" spans="1:20" ht="22.5" customHeight="1">
      <c r="A149" s="270">
        <v>143</v>
      </c>
      <c r="B149" s="343">
        <v>9787568537261</v>
      </c>
      <c r="C149" s="344" t="s">
        <v>459</v>
      </c>
      <c r="D149" s="345" t="s">
        <v>129</v>
      </c>
      <c r="E149" s="344" t="s">
        <v>460</v>
      </c>
      <c r="F149" s="345" t="s">
        <v>32</v>
      </c>
      <c r="G149" s="344" t="s">
        <v>461</v>
      </c>
      <c r="H149" s="344">
        <v>53.8</v>
      </c>
      <c r="I149" s="344" t="s">
        <v>23</v>
      </c>
      <c r="J149" s="309" t="s">
        <v>24</v>
      </c>
      <c r="K149" s="381">
        <f>50+90+90</f>
        <v>230</v>
      </c>
      <c r="L149" s="381">
        <v>2</v>
      </c>
      <c r="M149" s="302">
        <v>232</v>
      </c>
      <c r="N149" s="303">
        <f>53.8*M149</f>
        <v>12481.599999999999</v>
      </c>
      <c r="P149" s="66"/>
      <c r="Q149" s="40"/>
      <c r="R149" s="294"/>
      <c r="S149" s="66"/>
      <c r="T149" s="66"/>
    </row>
    <row r="150" spans="1:20" ht="22.5" customHeight="1">
      <c r="A150" s="270">
        <v>144</v>
      </c>
      <c r="B150" s="302">
        <v>9787567799431</v>
      </c>
      <c r="C150" s="40" t="s">
        <v>462</v>
      </c>
      <c r="D150" s="21" t="s">
        <v>34</v>
      </c>
      <c r="E150" s="21" t="s">
        <v>463</v>
      </c>
      <c r="F150" s="21" t="s">
        <v>22</v>
      </c>
      <c r="G150" s="294">
        <v>44621</v>
      </c>
      <c r="H150" s="303">
        <v>43.8</v>
      </c>
      <c r="I150" s="344" t="s">
        <v>23</v>
      </c>
      <c r="J150" s="309" t="s">
        <v>24</v>
      </c>
      <c r="K150" s="381">
        <v>50</v>
      </c>
      <c r="L150" s="381">
        <v>1</v>
      </c>
      <c r="M150" s="335">
        <v>51</v>
      </c>
      <c r="N150" s="332">
        <f>43.8*M150</f>
        <v>2233.7999999999997</v>
      </c>
      <c r="P150" s="21"/>
      <c r="Q150" s="21"/>
      <c r="R150" s="294"/>
      <c r="S150" s="332"/>
      <c r="T150" s="66"/>
    </row>
    <row r="151" spans="1:20" ht="22.5" customHeight="1">
      <c r="A151" s="270">
        <v>145</v>
      </c>
      <c r="B151" s="302">
        <v>9787563566143</v>
      </c>
      <c r="C151" s="66" t="s">
        <v>464</v>
      </c>
      <c r="D151" s="66" t="s">
        <v>465</v>
      </c>
      <c r="E151" s="66" t="s">
        <v>466</v>
      </c>
      <c r="F151" s="66" t="s">
        <v>36</v>
      </c>
      <c r="G151" s="66" t="s">
        <v>467</v>
      </c>
      <c r="H151" s="66">
        <v>49.8</v>
      </c>
      <c r="I151" s="66" t="s">
        <v>23</v>
      </c>
      <c r="J151" s="309" t="s">
        <v>24</v>
      </c>
      <c r="K151" s="381">
        <v>45</v>
      </c>
      <c r="L151" s="381">
        <v>1</v>
      </c>
      <c r="M151" s="302">
        <v>46</v>
      </c>
      <c r="N151" s="303">
        <f>49.8*M151</f>
        <v>2290.7999999999997</v>
      </c>
      <c r="P151" s="66"/>
      <c r="Q151" s="66"/>
      <c r="R151" s="66"/>
      <c r="S151" s="66"/>
      <c r="T151" s="66"/>
    </row>
    <row r="152" spans="1:20" ht="22.5" customHeight="1">
      <c r="A152" s="270">
        <v>146</v>
      </c>
      <c r="B152" s="302">
        <v>9787040521177</v>
      </c>
      <c r="C152" s="66" t="s">
        <v>468</v>
      </c>
      <c r="D152" s="66" t="s">
        <v>454</v>
      </c>
      <c r="E152" s="66" t="s">
        <v>469</v>
      </c>
      <c r="F152" s="66" t="s">
        <v>32</v>
      </c>
      <c r="G152" s="294">
        <v>43647</v>
      </c>
      <c r="H152" s="66">
        <v>46.8</v>
      </c>
      <c r="I152" s="40" t="s">
        <v>23</v>
      </c>
      <c r="J152" s="309" t="s">
        <v>24</v>
      </c>
      <c r="K152" s="381">
        <v>45</v>
      </c>
      <c r="L152" s="381">
        <v>1</v>
      </c>
      <c r="M152" s="302">
        <v>46</v>
      </c>
      <c r="N152" s="303">
        <f>46.8*M152</f>
        <v>2152.7999999999997</v>
      </c>
      <c r="P152" s="66"/>
      <c r="Q152" s="66"/>
      <c r="R152" s="294"/>
      <c r="S152" s="66"/>
      <c r="T152" s="40"/>
    </row>
    <row r="153" spans="1:20" ht="22.5" customHeight="1">
      <c r="A153" s="270">
        <v>147</v>
      </c>
      <c r="B153" s="25">
        <v>9787563565405</v>
      </c>
      <c r="C153" s="66" t="s">
        <v>470</v>
      </c>
      <c r="D153" s="66" t="s">
        <v>465</v>
      </c>
      <c r="E153" s="66" t="s">
        <v>471</v>
      </c>
      <c r="F153" s="66" t="s">
        <v>36</v>
      </c>
      <c r="G153" s="294">
        <v>44621</v>
      </c>
      <c r="H153" s="66">
        <v>49.8</v>
      </c>
      <c r="I153" s="66" t="s">
        <v>23</v>
      </c>
      <c r="J153" s="309" t="s">
        <v>24</v>
      </c>
      <c r="K153" s="381">
        <v>45</v>
      </c>
      <c r="L153" s="381">
        <v>1</v>
      </c>
      <c r="M153" s="302">
        <v>46</v>
      </c>
      <c r="N153" s="303">
        <f>49.8*M153</f>
        <v>2290.7999999999997</v>
      </c>
      <c r="P153" s="66"/>
      <c r="Q153" s="66"/>
      <c r="R153" s="294"/>
      <c r="S153" s="66"/>
      <c r="T153" s="66"/>
    </row>
    <row r="154" spans="1:20" ht="22.5" customHeight="1">
      <c r="A154" s="270">
        <v>148</v>
      </c>
      <c r="B154" s="25">
        <v>9787565642210</v>
      </c>
      <c r="C154" s="66" t="s">
        <v>472</v>
      </c>
      <c r="D154" s="66" t="s">
        <v>473</v>
      </c>
      <c r="E154" s="66" t="s">
        <v>474</v>
      </c>
      <c r="F154" s="66" t="s">
        <v>22</v>
      </c>
      <c r="G154" s="40" t="s">
        <v>193</v>
      </c>
      <c r="H154" s="66">
        <v>42.8</v>
      </c>
      <c r="I154" s="66" t="s">
        <v>66</v>
      </c>
      <c r="J154" s="309" t="s">
        <v>24</v>
      </c>
      <c r="K154" s="381">
        <v>50</v>
      </c>
      <c r="L154" s="381">
        <v>1</v>
      </c>
      <c r="M154" s="302">
        <v>51</v>
      </c>
      <c r="N154" s="303">
        <f>42.8*M154</f>
        <v>2182.7999999999997</v>
      </c>
      <c r="P154" s="66"/>
      <c r="Q154" s="66"/>
      <c r="R154" s="40"/>
      <c r="S154" s="66"/>
      <c r="T154" s="66"/>
    </row>
    <row r="156" spans="1:14" ht="22.5" customHeight="1">
      <c r="A156" s="346" t="s">
        <v>475</v>
      </c>
      <c r="B156" s="346"/>
      <c r="C156" s="346"/>
      <c r="D156" s="346" t="s">
        <v>2</v>
      </c>
      <c r="E156" s="346" t="s">
        <v>476</v>
      </c>
      <c r="F156" s="346"/>
      <c r="G156" s="346" t="s">
        <v>4</v>
      </c>
      <c r="H156" s="346">
        <v>17610850693</v>
      </c>
      <c r="I156" s="346"/>
      <c r="J156" s="346"/>
      <c r="K156" s="346"/>
      <c r="L156" s="386"/>
      <c r="M156" s="387"/>
      <c r="N156" s="388"/>
    </row>
    <row r="157" spans="1:14" ht="22.5" customHeight="1">
      <c r="A157" s="309" t="s">
        <v>5</v>
      </c>
      <c r="B157" s="266" t="s">
        <v>6</v>
      </c>
      <c r="C157" s="267" t="s">
        <v>7</v>
      </c>
      <c r="D157" s="267" t="s">
        <v>8</v>
      </c>
      <c r="E157" s="267" t="s">
        <v>9</v>
      </c>
      <c r="F157" s="267" t="s">
        <v>10</v>
      </c>
      <c r="G157" s="267" t="s">
        <v>11</v>
      </c>
      <c r="H157" s="267" t="s">
        <v>12</v>
      </c>
      <c r="I157" s="267" t="s">
        <v>13</v>
      </c>
      <c r="J157" s="267" t="s">
        <v>14</v>
      </c>
      <c r="K157" s="267" t="s">
        <v>15</v>
      </c>
      <c r="L157" s="267" t="s">
        <v>16</v>
      </c>
      <c r="M157" s="266" t="s">
        <v>477</v>
      </c>
      <c r="N157" s="269" t="s">
        <v>18</v>
      </c>
    </row>
    <row r="158" spans="1:14" ht="22.5" customHeight="1">
      <c r="A158" s="347">
        <v>149</v>
      </c>
      <c r="B158" s="348" t="s">
        <v>478</v>
      </c>
      <c r="C158" s="349" t="s">
        <v>479</v>
      </c>
      <c r="D158" s="349" t="s">
        <v>480</v>
      </c>
      <c r="E158" s="349" t="s">
        <v>481</v>
      </c>
      <c r="F158" s="349" t="s">
        <v>28</v>
      </c>
      <c r="G158" s="348" t="s">
        <v>467</v>
      </c>
      <c r="H158" s="350">
        <v>29</v>
      </c>
      <c r="I158" s="349" t="s">
        <v>66</v>
      </c>
      <c r="J158" s="365" t="s">
        <v>24</v>
      </c>
      <c r="K158" s="389">
        <v>95</v>
      </c>
      <c r="L158" s="389">
        <v>2</v>
      </c>
      <c r="M158" s="390">
        <f aca="true" t="shared" si="9" ref="M158:M188">K158+L158</f>
        <v>97</v>
      </c>
      <c r="N158" s="391">
        <f aca="true" t="shared" si="10" ref="N158:N188">M158*H158</f>
        <v>2813</v>
      </c>
    </row>
    <row r="159" spans="1:14" ht="22.5" customHeight="1">
      <c r="A159" s="347">
        <v>150</v>
      </c>
      <c r="B159" s="348" t="s">
        <v>482</v>
      </c>
      <c r="C159" s="348" t="s">
        <v>483</v>
      </c>
      <c r="D159" s="349" t="s">
        <v>480</v>
      </c>
      <c r="E159" s="349" t="s">
        <v>481</v>
      </c>
      <c r="F159" s="349" t="s">
        <v>28</v>
      </c>
      <c r="G159" s="348" t="s">
        <v>467</v>
      </c>
      <c r="H159" s="350">
        <v>44</v>
      </c>
      <c r="I159" s="349" t="s">
        <v>66</v>
      </c>
      <c r="J159" s="365" t="s">
        <v>24</v>
      </c>
      <c r="K159" s="389">
        <v>100</v>
      </c>
      <c r="L159" s="389">
        <v>2</v>
      </c>
      <c r="M159" s="390">
        <f t="shared" si="9"/>
        <v>102</v>
      </c>
      <c r="N159" s="391">
        <f t="shared" si="10"/>
        <v>4488</v>
      </c>
    </row>
    <row r="160" spans="1:14" ht="22.5" customHeight="1">
      <c r="A160" s="347">
        <v>151</v>
      </c>
      <c r="B160" s="504" t="s">
        <v>484</v>
      </c>
      <c r="C160" s="348" t="s">
        <v>485</v>
      </c>
      <c r="D160" s="348" t="s">
        <v>340</v>
      </c>
      <c r="E160" s="348" t="s">
        <v>486</v>
      </c>
      <c r="F160" s="348" t="s">
        <v>40</v>
      </c>
      <c r="G160" s="348" t="s">
        <v>487</v>
      </c>
      <c r="H160" s="350">
        <v>49</v>
      </c>
      <c r="I160" s="348" t="s">
        <v>66</v>
      </c>
      <c r="J160" s="365" t="s">
        <v>24</v>
      </c>
      <c r="K160" s="389">
        <v>385</v>
      </c>
      <c r="L160" s="389">
        <v>3</v>
      </c>
      <c r="M160" s="390">
        <f t="shared" si="9"/>
        <v>388</v>
      </c>
      <c r="N160" s="391">
        <f t="shared" si="10"/>
        <v>19012</v>
      </c>
    </row>
    <row r="161" spans="1:14" ht="22.5" customHeight="1">
      <c r="A161" s="347">
        <v>152</v>
      </c>
      <c r="B161" s="505" t="s">
        <v>488</v>
      </c>
      <c r="C161" s="351" t="s">
        <v>489</v>
      </c>
      <c r="D161" s="308" t="s">
        <v>166</v>
      </c>
      <c r="E161" s="308" t="s">
        <v>490</v>
      </c>
      <c r="F161" s="308" t="s">
        <v>22</v>
      </c>
      <c r="G161" s="308" t="s">
        <v>491</v>
      </c>
      <c r="H161" s="352">
        <v>46.2</v>
      </c>
      <c r="I161" s="351" t="s">
        <v>66</v>
      </c>
      <c r="J161" s="365" t="s">
        <v>24</v>
      </c>
      <c r="K161" s="389">
        <v>146</v>
      </c>
      <c r="L161" s="389">
        <v>1</v>
      </c>
      <c r="M161" s="390">
        <f t="shared" si="9"/>
        <v>147</v>
      </c>
      <c r="N161" s="391">
        <f t="shared" si="10"/>
        <v>6791.400000000001</v>
      </c>
    </row>
    <row r="162" spans="1:14" ht="22.5" customHeight="1">
      <c r="A162" s="347">
        <v>153</v>
      </c>
      <c r="B162" s="506" t="s">
        <v>492</v>
      </c>
      <c r="C162" s="349" t="s">
        <v>493</v>
      </c>
      <c r="D162" s="348" t="s">
        <v>34</v>
      </c>
      <c r="E162" s="348" t="s">
        <v>494</v>
      </c>
      <c r="F162" s="348" t="s">
        <v>22</v>
      </c>
      <c r="G162" s="348" t="s">
        <v>495</v>
      </c>
      <c r="H162" s="354">
        <v>43.6</v>
      </c>
      <c r="I162" s="349" t="s">
        <v>23</v>
      </c>
      <c r="J162" s="365" t="s">
        <v>24</v>
      </c>
      <c r="K162" s="392">
        <v>165</v>
      </c>
      <c r="L162" s="392">
        <v>1</v>
      </c>
      <c r="M162" s="390">
        <f t="shared" si="9"/>
        <v>166</v>
      </c>
      <c r="N162" s="391">
        <f t="shared" si="10"/>
        <v>7237.6</v>
      </c>
    </row>
    <row r="163" spans="1:14" ht="22.5" customHeight="1">
      <c r="A163" s="347">
        <v>154</v>
      </c>
      <c r="B163" s="355">
        <v>9787559813916</v>
      </c>
      <c r="C163" s="353" t="s">
        <v>496</v>
      </c>
      <c r="D163" s="348" t="s">
        <v>497</v>
      </c>
      <c r="E163" s="353" t="s">
        <v>498</v>
      </c>
      <c r="F163" s="353" t="s">
        <v>22</v>
      </c>
      <c r="G163" s="356">
        <v>44317</v>
      </c>
      <c r="H163" s="350">
        <v>42.8</v>
      </c>
      <c r="I163" s="356" t="s">
        <v>66</v>
      </c>
      <c r="J163" s="365" t="s">
        <v>24</v>
      </c>
      <c r="K163" s="393">
        <v>102</v>
      </c>
      <c r="L163" s="393">
        <v>2</v>
      </c>
      <c r="M163" s="390">
        <f t="shared" si="9"/>
        <v>104</v>
      </c>
      <c r="N163" s="391">
        <f t="shared" si="10"/>
        <v>4451.2</v>
      </c>
    </row>
    <row r="164" spans="1:14" ht="22.5" customHeight="1">
      <c r="A164" s="347">
        <v>155</v>
      </c>
      <c r="B164" s="355">
        <v>9787516522028</v>
      </c>
      <c r="C164" s="353" t="s">
        <v>499</v>
      </c>
      <c r="D164" s="348" t="s">
        <v>500</v>
      </c>
      <c r="E164" s="353" t="s">
        <v>501</v>
      </c>
      <c r="F164" s="353" t="s">
        <v>40</v>
      </c>
      <c r="G164" s="356">
        <v>43831</v>
      </c>
      <c r="H164" s="350">
        <v>49.8</v>
      </c>
      <c r="I164" s="356" t="s">
        <v>66</v>
      </c>
      <c r="J164" s="365" t="s">
        <v>24</v>
      </c>
      <c r="K164" s="393">
        <v>102</v>
      </c>
      <c r="L164" s="393">
        <v>2</v>
      </c>
      <c r="M164" s="390">
        <f t="shared" si="9"/>
        <v>104</v>
      </c>
      <c r="N164" s="391">
        <f t="shared" si="10"/>
        <v>5179.2</v>
      </c>
    </row>
    <row r="165" spans="1:14" ht="22.5" customHeight="1">
      <c r="A165" s="347">
        <v>156</v>
      </c>
      <c r="B165" s="355">
        <v>9787566722928</v>
      </c>
      <c r="C165" s="353" t="s">
        <v>502</v>
      </c>
      <c r="D165" s="348" t="s">
        <v>166</v>
      </c>
      <c r="E165" s="353" t="s">
        <v>503</v>
      </c>
      <c r="F165" s="353" t="s">
        <v>40</v>
      </c>
      <c r="G165" s="356">
        <v>44562</v>
      </c>
      <c r="H165" s="350">
        <v>38</v>
      </c>
      <c r="I165" s="356" t="s">
        <v>66</v>
      </c>
      <c r="J165" s="365" t="s">
        <v>24</v>
      </c>
      <c r="K165" s="393">
        <v>102</v>
      </c>
      <c r="L165" s="393">
        <v>2</v>
      </c>
      <c r="M165" s="390">
        <f t="shared" si="9"/>
        <v>104</v>
      </c>
      <c r="N165" s="391">
        <f t="shared" si="10"/>
        <v>3952</v>
      </c>
    </row>
    <row r="166" spans="1:14" ht="22.5" customHeight="1">
      <c r="A166" s="347">
        <v>157</v>
      </c>
      <c r="B166" s="355">
        <v>9787517504290</v>
      </c>
      <c r="C166" s="353" t="s">
        <v>504</v>
      </c>
      <c r="D166" s="348" t="s">
        <v>505</v>
      </c>
      <c r="E166" s="353" t="s">
        <v>506</v>
      </c>
      <c r="F166" s="353" t="s">
        <v>22</v>
      </c>
      <c r="G166" s="356">
        <v>44013</v>
      </c>
      <c r="H166" s="350">
        <v>48</v>
      </c>
      <c r="I166" s="356" t="s">
        <v>66</v>
      </c>
      <c r="J166" s="365" t="s">
        <v>24</v>
      </c>
      <c r="K166" s="393">
        <v>102</v>
      </c>
      <c r="L166" s="393">
        <v>2</v>
      </c>
      <c r="M166" s="390">
        <f t="shared" si="9"/>
        <v>104</v>
      </c>
      <c r="N166" s="391">
        <f t="shared" si="10"/>
        <v>4992</v>
      </c>
    </row>
    <row r="167" spans="1:14" ht="22.5" customHeight="1">
      <c r="A167" s="347">
        <v>158</v>
      </c>
      <c r="B167" s="507" t="s">
        <v>507</v>
      </c>
      <c r="C167" s="348" t="s">
        <v>508</v>
      </c>
      <c r="D167" s="357" t="s">
        <v>340</v>
      </c>
      <c r="E167" s="348" t="s">
        <v>509</v>
      </c>
      <c r="F167" s="348" t="s">
        <v>40</v>
      </c>
      <c r="G167" s="356">
        <v>44805</v>
      </c>
      <c r="H167" s="350">
        <v>59</v>
      </c>
      <c r="I167" s="348" t="s">
        <v>66</v>
      </c>
      <c r="J167" s="365" t="s">
        <v>24</v>
      </c>
      <c r="K167" s="394" t="s">
        <v>510</v>
      </c>
      <c r="L167" s="394">
        <v>2</v>
      </c>
      <c r="M167" s="390">
        <f t="shared" si="9"/>
        <v>67</v>
      </c>
      <c r="N167" s="391">
        <f t="shared" si="10"/>
        <v>3953</v>
      </c>
    </row>
    <row r="168" spans="1:14" ht="22.5" customHeight="1">
      <c r="A168" s="347">
        <v>159</v>
      </c>
      <c r="B168" s="355">
        <v>9787548742128</v>
      </c>
      <c r="C168" s="348" t="s">
        <v>511</v>
      </c>
      <c r="D168" s="357" t="s">
        <v>512</v>
      </c>
      <c r="E168" s="348" t="s">
        <v>513</v>
      </c>
      <c r="F168" s="348" t="s">
        <v>40</v>
      </c>
      <c r="G168" s="356">
        <v>44166</v>
      </c>
      <c r="H168" s="350">
        <v>42</v>
      </c>
      <c r="I168" s="356" t="s">
        <v>66</v>
      </c>
      <c r="J168" s="365" t="s">
        <v>24</v>
      </c>
      <c r="K168" s="392">
        <v>65</v>
      </c>
      <c r="L168" s="392">
        <v>2</v>
      </c>
      <c r="M168" s="390">
        <f t="shared" si="9"/>
        <v>67</v>
      </c>
      <c r="N168" s="391">
        <f t="shared" si="10"/>
        <v>2814</v>
      </c>
    </row>
    <row r="169" spans="1:14" ht="22.5" customHeight="1">
      <c r="A169" s="347">
        <v>160</v>
      </c>
      <c r="B169" s="355">
        <v>9787512146181</v>
      </c>
      <c r="C169" s="348" t="s">
        <v>514</v>
      </c>
      <c r="D169" s="357" t="s">
        <v>515</v>
      </c>
      <c r="E169" s="348" t="s">
        <v>516</v>
      </c>
      <c r="F169" s="348" t="s">
        <v>40</v>
      </c>
      <c r="G169" s="356">
        <v>44562</v>
      </c>
      <c r="H169" s="350">
        <v>39.8</v>
      </c>
      <c r="I169" s="356" t="s">
        <v>66</v>
      </c>
      <c r="J169" s="365" t="s">
        <v>24</v>
      </c>
      <c r="K169" s="392">
        <v>65</v>
      </c>
      <c r="L169" s="392">
        <v>2</v>
      </c>
      <c r="M169" s="390">
        <f t="shared" si="9"/>
        <v>67</v>
      </c>
      <c r="N169" s="391">
        <f t="shared" si="10"/>
        <v>2666.6</v>
      </c>
    </row>
    <row r="170" spans="1:14" ht="22.5" customHeight="1">
      <c r="A170" s="347">
        <v>161</v>
      </c>
      <c r="B170" s="355">
        <v>9787548746867</v>
      </c>
      <c r="C170" s="353" t="s">
        <v>517</v>
      </c>
      <c r="D170" s="348" t="s">
        <v>512</v>
      </c>
      <c r="E170" s="353" t="s">
        <v>518</v>
      </c>
      <c r="F170" s="353" t="s">
        <v>40</v>
      </c>
      <c r="G170" s="356">
        <v>44440</v>
      </c>
      <c r="H170" s="350">
        <v>52</v>
      </c>
      <c r="I170" s="356" t="s">
        <v>66</v>
      </c>
      <c r="J170" s="365" t="s">
        <v>24</v>
      </c>
      <c r="K170" s="393">
        <v>60</v>
      </c>
      <c r="L170" s="393">
        <v>2</v>
      </c>
      <c r="M170" s="390">
        <f t="shared" si="9"/>
        <v>62</v>
      </c>
      <c r="N170" s="391">
        <f t="shared" si="10"/>
        <v>3224</v>
      </c>
    </row>
    <row r="171" spans="1:14" ht="22.5" customHeight="1">
      <c r="A171" s="347">
        <v>162</v>
      </c>
      <c r="B171" s="508" t="s">
        <v>519</v>
      </c>
      <c r="C171" s="353" t="s">
        <v>520</v>
      </c>
      <c r="D171" s="353" t="s">
        <v>521</v>
      </c>
      <c r="E171" s="353" t="s">
        <v>522</v>
      </c>
      <c r="F171" s="353" t="s">
        <v>40</v>
      </c>
      <c r="G171" s="348" t="s">
        <v>523</v>
      </c>
      <c r="H171" s="350">
        <v>35</v>
      </c>
      <c r="I171" s="353" t="s">
        <v>23</v>
      </c>
      <c r="J171" s="365" t="s">
        <v>24</v>
      </c>
      <c r="K171" s="389">
        <v>95</v>
      </c>
      <c r="L171" s="392">
        <v>2</v>
      </c>
      <c r="M171" s="390">
        <f t="shared" si="9"/>
        <v>97</v>
      </c>
      <c r="N171" s="391">
        <f t="shared" si="10"/>
        <v>3395</v>
      </c>
    </row>
    <row r="172" spans="1:14" ht="22.5" customHeight="1">
      <c r="A172" s="347">
        <v>163</v>
      </c>
      <c r="B172" s="508" t="s">
        <v>524</v>
      </c>
      <c r="C172" s="358" t="s">
        <v>525</v>
      </c>
      <c r="D172" s="358" t="s">
        <v>526</v>
      </c>
      <c r="E172" s="358" t="s">
        <v>527</v>
      </c>
      <c r="F172" s="358" t="s">
        <v>22</v>
      </c>
      <c r="G172" s="358" t="s">
        <v>161</v>
      </c>
      <c r="H172" s="350">
        <v>35.8</v>
      </c>
      <c r="I172" s="358" t="s">
        <v>23</v>
      </c>
      <c r="J172" s="365" t="s">
        <v>24</v>
      </c>
      <c r="K172" s="389">
        <v>95</v>
      </c>
      <c r="L172" s="393">
        <v>2</v>
      </c>
      <c r="M172" s="390">
        <f t="shared" si="9"/>
        <v>97</v>
      </c>
      <c r="N172" s="391">
        <f t="shared" si="10"/>
        <v>3472.6</v>
      </c>
    </row>
    <row r="173" spans="1:14" ht="22.5" customHeight="1">
      <c r="A173" s="347">
        <v>164</v>
      </c>
      <c r="B173" s="508" t="s">
        <v>528</v>
      </c>
      <c r="C173" s="359" t="s">
        <v>529</v>
      </c>
      <c r="D173" s="359" t="s">
        <v>34</v>
      </c>
      <c r="E173" s="358" t="s">
        <v>530</v>
      </c>
      <c r="F173" s="358" t="s">
        <v>36</v>
      </c>
      <c r="G173" s="360" t="s">
        <v>495</v>
      </c>
      <c r="H173" s="350">
        <v>43.8</v>
      </c>
      <c r="I173" s="349" t="s">
        <v>23</v>
      </c>
      <c r="J173" s="365" t="s">
        <v>24</v>
      </c>
      <c r="K173" s="389">
        <v>95</v>
      </c>
      <c r="L173" s="392">
        <v>2</v>
      </c>
      <c r="M173" s="390">
        <f t="shared" si="9"/>
        <v>97</v>
      </c>
      <c r="N173" s="391">
        <f t="shared" si="10"/>
        <v>4248.599999999999</v>
      </c>
    </row>
    <row r="174" spans="1:14" ht="22.5" customHeight="1">
      <c r="A174" s="347">
        <v>165</v>
      </c>
      <c r="B174" s="508" t="s">
        <v>531</v>
      </c>
      <c r="C174" s="359" t="s">
        <v>532</v>
      </c>
      <c r="D174" s="358" t="s">
        <v>363</v>
      </c>
      <c r="E174" s="358" t="s">
        <v>533</v>
      </c>
      <c r="F174" s="358" t="s">
        <v>40</v>
      </c>
      <c r="G174" s="360" t="s">
        <v>534</v>
      </c>
      <c r="H174" s="350">
        <v>48</v>
      </c>
      <c r="I174" s="349" t="s">
        <v>23</v>
      </c>
      <c r="J174" s="365" t="s">
        <v>24</v>
      </c>
      <c r="K174" s="395">
        <v>100</v>
      </c>
      <c r="L174" s="393">
        <v>2</v>
      </c>
      <c r="M174" s="390">
        <f t="shared" si="9"/>
        <v>102</v>
      </c>
      <c r="N174" s="391">
        <f t="shared" si="10"/>
        <v>4896</v>
      </c>
    </row>
    <row r="175" spans="1:14" ht="22.5" customHeight="1">
      <c r="A175" s="347">
        <v>166</v>
      </c>
      <c r="B175" s="353" t="s">
        <v>535</v>
      </c>
      <c r="C175" s="353" t="s">
        <v>536</v>
      </c>
      <c r="D175" s="353" t="s">
        <v>480</v>
      </c>
      <c r="E175" s="353" t="s">
        <v>537</v>
      </c>
      <c r="F175" s="353" t="s">
        <v>43</v>
      </c>
      <c r="G175" s="353" t="s">
        <v>538</v>
      </c>
      <c r="H175" s="350">
        <v>42</v>
      </c>
      <c r="I175" s="353" t="s">
        <v>23</v>
      </c>
      <c r="J175" s="365" t="s">
        <v>24</v>
      </c>
      <c r="K175" s="389">
        <v>146</v>
      </c>
      <c r="L175" s="392">
        <v>2</v>
      </c>
      <c r="M175" s="390">
        <f t="shared" si="9"/>
        <v>148</v>
      </c>
      <c r="N175" s="391">
        <f t="shared" si="10"/>
        <v>6216</v>
      </c>
    </row>
    <row r="176" spans="1:14" ht="22.5" customHeight="1">
      <c r="A176" s="347">
        <v>167</v>
      </c>
      <c r="B176" s="506" t="s">
        <v>539</v>
      </c>
      <c r="C176" s="353" t="s">
        <v>540</v>
      </c>
      <c r="D176" s="353" t="s">
        <v>396</v>
      </c>
      <c r="E176" s="353" t="s">
        <v>541</v>
      </c>
      <c r="F176" s="353" t="s">
        <v>36</v>
      </c>
      <c r="G176" s="353" t="s">
        <v>523</v>
      </c>
      <c r="H176" s="350">
        <v>59</v>
      </c>
      <c r="I176" s="353" t="s">
        <v>23</v>
      </c>
      <c r="J176" s="365" t="s">
        <v>24</v>
      </c>
      <c r="K176" s="389">
        <v>146</v>
      </c>
      <c r="L176" s="393">
        <v>1</v>
      </c>
      <c r="M176" s="390">
        <f t="shared" si="9"/>
        <v>147</v>
      </c>
      <c r="N176" s="391">
        <f t="shared" si="10"/>
        <v>8673</v>
      </c>
    </row>
    <row r="177" spans="1:14" ht="22.5" customHeight="1">
      <c r="A177" s="347">
        <v>168</v>
      </c>
      <c r="B177" s="509" t="s">
        <v>542</v>
      </c>
      <c r="C177" s="351" t="s">
        <v>543</v>
      </c>
      <c r="D177" s="351" t="s">
        <v>420</v>
      </c>
      <c r="E177" s="351" t="s">
        <v>544</v>
      </c>
      <c r="F177" s="334" t="s">
        <v>36</v>
      </c>
      <c r="G177" s="308" t="s">
        <v>545</v>
      </c>
      <c r="H177" s="352">
        <v>32</v>
      </c>
      <c r="I177" s="334" t="s">
        <v>23</v>
      </c>
      <c r="J177" s="365" t="s">
        <v>24</v>
      </c>
      <c r="K177" s="389">
        <v>146</v>
      </c>
      <c r="L177" s="392">
        <v>1</v>
      </c>
      <c r="M177" s="390">
        <f t="shared" si="9"/>
        <v>147</v>
      </c>
      <c r="N177" s="391">
        <f t="shared" si="10"/>
        <v>4704</v>
      </c>
    </row>
    <row r="178" spans="1:14" ht="22.5" customHeight="1">
      <c r="A178" s="347">
        <v>169</v>
      </c>
      <c r="B178" s="505" t="s">
        <v>546</v>
      </c>
      <c r="C178" s="351" t="s">
        <v>547</v>
      </c>
      <c r="D178" s="308" t="s">
        <v>228</v>
      </c>
      <c r="E178" s="308" t="s">
        <v>548</v>
      </c>
      <c r="F178" s="308" t="s">
        <v>36</v>
      </c>
      <c r="G178" s="308" t="s">
        <v>549</v>
      </c>
      <c r="H178" s="352">
        <v>38</v>
      </c>
      <c r="I178" s="351" t="s">
        <v>23</v>
      </c>
      <c r="J178" s="365" t="s">
        <v>24</v>
      </c>
      <c r="K178" s="389">
        <v>266</v>
      </c>
      <c r="L178" s="393">
        <v>2</v>
      </c>
      <c r="M178" s="390">
        <f t="shared" si="9"/>
        <v>268</v>
      </c>
      <c r="N178" s="391">
        <f t="shared" si="10"/>
        <v>10184</v>
      </c>
    </row>
    <row r="179" spans="1:14" ht="22.5" customHeight="1">
      <c r="A179" s="347">
        <v>170</v>
      </c>
      <c r="B179" s="506" t="s">
        <v>550</v>
      </c>
      <c r="C179" s="359" t="s">
        <v>551</v>
      </c>
      <c r="D179" s="359" t="s">
        <v>140</v>
      </c>
      <c r="E179" s="359" t="s">
        <v>552</v>
      </c>
      <c r="F179" s="353" t="s">
        <v>40</v>
      </c>
      <c r="G179" s="361">
        <v>44501</v>
      </c>
      <c r="H179" s="350">
        <v>79</v>
      </c>
      <c r="I179" s="353" t="s">
        <v>23</v>
      </c>
      <c r="J179" s="365" t="s">
        <v>24</v>
      </c>
      <c r="K179" s="393">
        <v>165</v>
      </c>
      <c r="L179" s="392">
        <v>1</v>
      </c>
      <c r="M179" s="390">
        <f t="shared" si="9"/>
        <v>166</v>
      </c>
      <c r="N179" s="391">
        <f t="shared" si="10"/>
        <v>13114</v>
      </c>
    </row>
    <row r="180" spans="1:14" ht="22.5" customHeight="1">
      <c r="A180" s="347">
        <v>171</v>
      </c>
      <c r="B180" s="510" t="s">
        <v>553</v>
      </c>
      <c r="C180" s="362" t="s">
        <v>554</v>
      </c>
      <c r="D180" s="362" t="s">
        <v>521</v>
      </c>
      <c r="E180" s="362" t="s">
        <v>555</v>
      </c>
      <c r="F180" s="362" t="s">
        <v>22</v>
      </c>
      <c r="G180" s="363" t="s">
        <v>29</v>
      </c>
      <c r="H180" s="364">
        <v>45.8</v>
      </c>
      <c r="I180" s="362" t="s">
        <v>23</v>
      </c>
      <c r="J180" s="365" t="s">
        <v>24</v>
      </c>
      <c r="K180" s="393">
        <v>165</v>
      </c>
      <c r="L180" s="393">
        <v>1</v>
      </c>
      <c r="M180" s="390">
        <f t="shared" si="9"/>
        <v>166</v>
      </c>
      <c r="N180" s="391">
        <f t="shared" si="10"/>
        <v>7602.799999999999</v>
      </c>
    </row>
    <row r="181" spans="1:14" ht="22.5" customHeight="1">
      <c r="A181" s="347">
        <v>172</v>
      </c>
      <c r="B181" s="355">
        <v>9787516524411</v>
      </c>
      <c r="C181" s="353" t="s">
        <v>556</v>
      </c>
      <c r="D181" s="348" t="s">
        <v>557</v>
      </c>
      <c r="E181" s="353" t="s">
        <v>558</v>
      </c>
      <c r="F181" s="353" t="s">
        <v>22</v>
      </c>
      <c r="G181" s="356">
        <v>44501</v>
      </c>
      <c r="H181" s="350">
        <v>45</v>
      </c>
      <c r="I181" s="356" t="s">
        <v>23</v>
      </c>
      <c r="J181" s="365" t="s">
        <v>24</v>
      </c>
      <c r="K181" s="393">
        <v>102</v>
      </c>
      <c r="L181" s="392">
        <v>2</v>
      </c>
      <c r="M181" s="390">
        <f t="shared" si="9"/>
        <v>104</v>
      </c>
      <c r="N181" s="391">
        <f t="shared" si="10"/>
        <v>4680</v>
      </c>
    </row>
    <row r="182" spans="1:14" ht="22.5" customHeight="1">
      <c r="A182" s="347">
        <v>173</v>
      </c>
      <c r="B182" s="355">
        <v>9787040532579</v>
      </c>
      <c r="C182" s="353" t="s">
        <v>559</v>
      </c>
      <c r="D182" s="348" t="s">
        <v>34</v>
      </c>
      <c r="E182" s="353" t="s">
        <v>560</v>
      </c>
      <c r="F182" s="353" t="s">
        <v>200</v>
      </c>
      <c r="G182" s="356">
        <v>43770</v>
      </c>
      <c r="H182" s="350">
        <v>39.5</v>
      </c>
      <c r="I182" s="356" t="s">
        <v>23</v>
      </c>
      <c r="J182" s="365" t="s">
        <v>24</v>
      </c>
      <c r="K182" s="393">
        <v>102</v>
      </c>
      <c r="L182" s="393">
        <v>2</v>
      </c>
      <c r="M182" s="390">
        <f t="shared" si="9"/>
        <v>104</v>
      </c>
      <c r="N182" s="391">
        <f t="shared" si="10"/>
        <v>4108</v>
      </c>
    </row>
    <row r="183" spans="1:14" ht="22.5" customHeight="1">
      <c r="A183" s="347">
        <v>174</v>
      </c>
      <c r="B183" s="355">
        <v>9787302617228</v>
      </c>
      <c r="C183" s="353" t="s">
        <v>561</v>
      </c>
      <c r="D183" s="348" t="s">
        <v>396</v>
      </c>
      <c r="E183" s="353" t="s">
        <v>562</v>
      </c>
      <c r="F183" s="353" t="s">
        <v>22</v>
      </c>
      <c r="G183" s="356">
        <v>44805</v>
      </c>
      <c r="H183" s="350">
        <v>49</v>
      </c>
      <c r="I183" s="356" t="s">
        <v>23</v>
      </c>
      <c r="J183" s="365" t="s">
        <v>24</v>
      </c>
      <c r="K183" s="393">
        <v>102</v>
      </c>
      <c r="L183" s="392">
        <v>2</v>
      </c>
      <c r="M183" s="390">
        <f t="shared" si="9"/>
        <v>104</v>
      </c>
      <c r="N183" s="391">
        <f t="shared" si="10"/>
        <v>5096</v>
      </c>
    </row>
    <row r="184" spans="1:14" ht="22.5" customHeight="1">
      <c r="A184" s="347">
        <v>175</v>
      </c>
      <c r="B184" s="507" t="s">
        <v>563</v>
      </c>
      <c r="C184" s="355" t="s">
        <v>564</v>
      </c>
      <c r="D184" s="355" t="s">
        <v>140</v>
      </c>
      <c r="E184" s="355" t="s">
        <v>565</v>
      </c>
      <c r="F184" s="355" t="s">
        <v>40</v>
      </c>
      <c r="G184" s="348" t="s">
        <v>566</v>
      </c>
      <c r="H184" s="350">
        <v>68</v>
      </c>
      <c r="I184" s="355" t="s">
        <v>23</v>
      </c>
      <c r="J184" s="365" t="s">
        <v>24</v>
      </c>
      <c r="K184" s="393">
        <v>120</v>
      </c>
      <c r="L184" s="393">
        <v>2</v>
      </c>
      <c r="M184" s="390">
        <f t="shared" si="9"/>
        <v>122</v>
      </c>
      <c r="N184" s="391">
        <f t="shared" si="10"/>
        <v>8296</v>
      </c>
    </row>
    <row r="185" spans="1:14" ht="22.5" customHeight="1">
      <c r="A185" s="347">
        <v>176</v>
      </c>
      <c r="B185" s="355">
        <v>9787121369117</v>
      </c>
      <c r="C185" s="353" t="s">
        <v>567</v>
      </c>
      <c r="D185" s="348" t="s">
        <v>340</v>
      </c>
      <c r="E185" s="353" t="s">
        <v>568</v>
      </c>
      <c r="F185" s="353" t="s">
        <v>40</v>
      </c>
      <c r="G185" s="356">
        <v>43678</v>
      </c>
      <c r="H185" s="350">
        <v>48.8</v>
      </c>
      <c r="I185" s="356" t="s">
        <v>23</v>
      </c>
      <c r="J185" s="365" t="s">
        <v>24</v>
      </c>
      <c r="K185" s="393">
        <v>60</v>
      </c>
      <c r="L185" s="392">
        <v>2</v>
      </c>
      <c r="M185" s="390">
        <f t="shared" si="9"/>
        <v>62</v>
      </c>
      <c r="N185" s="391">
        <f t="shared" si="10"/>
        <v>3025.6</v>
      </c>
    </row>
    <row r="186" spans="1:14" ht="22.5" customHeight="1">
      <c r="A186" s="347">
        <v>177</v>
      </c>
      <c r="B186" s="507" t="s">
        <v>569</v>
      </c>
      <c r="C186" s="348" t="s">
        <v>570</v>
      </c>
      <c r="D186" s="357" t="s">
        <v>571</v>
      </c>
      <c r="E186" s="348" t="s">
        <v>572</v>
      </c>
      <c r="F186" s="348" t="s">
        <v>200</v>
      </c>
      <c r="G186" s="356">
        <v>44378</v>
      </c>
      <c r="H186" s="350">
        <v>33</v>
      </c>
      <c r="I186" s="348" t="s">
        <v>23</v>
      </c>
      <c r="J186" s="365" t="s">
        <v>24</v>
      </c>
      <c r="K186" s="392">
        <v>65</v>
      </c>
      <c r="L186" s="393">
        <v>2</v>
      </c>
      <c r="M186" s="390">
        <f t="shared" si="9"/>
        <v>67</v>
      </c>
      <c r="N186" s="391">
        <f t="shared" si="10"/>
        <v>2211</v>
      </c>
    </row>
    <row r="187" spans="1:14" ht="22.5" customHeight="1">
      <c r="A187" s="347">
        <v>178</v>
      </c>
      <c r="B187" s="355">
        <v>9787113262877</v>
      </c>
      <c r="C187" s="353" t="s">
        <v>573</v>
      </c>
      <c r="D187" s="348" t="s">
        <v>571</v>
      </c>
      <c r="E187" s="353" t="s">
        <v>574</v>
      </c>
      <c r="F187" s="353" t="s">
        <v>40</v>
      </c>
      <c r="G187" s="356">
        <v>43709</v>
      </c>
      <c r="H187" s="350">
        <v>50</v>
      </c>
      <c r="I187" s="356" t="s">
        <v>23</v>
      </c>
      <c r="J187" s="365" t="s">
        <v>24</v>
      </c>
      <c r="K187" s="392">
        <v>65</v>
      </c>
      <c r="L187" s="392">
        <v>2</v>
      </c>
      <c r="M187" s="390">
        <f t="shared" si="9"/>
        <v>67</v>
      </c>
      <c r="N187" s="391">
        <f t="shared" si="10"/>
        <v>3350</v>
      </c>
    </row>
    <row r="188" spans="1:14" ht="22.5" customHeight="1">
      <c r="A188" s="347">
        <v>179</v>
      </c>
      <c r="B188" s="507" t="s">
        <v>575</v>
      </c>
      <c r="C188" s="365" t="s">
        <v>576</v>
      </c>
      <c r="D188" s="355" t="s">
        <v>577</v>
      </c>
      <c r="E188" s="365" t="s">
        <v>578</v>
      </c>
      <c r="F188" s="355" t="s">
        <v>40</v>
      </c>
      <c r="G188" s="366">
        <v>44501</v>
      </c>
      <c r="H188" s="350">
        <v>68</v>
      </c>
      <c r="I188" s="365" t="s">
        <v>62</v>
      </c>
      <c r="J188" s="355" t="s">
        <v>24</v>
      </c>
      <c r="K188" s="393">
        <v>65</v>
      </c>
      <c r="L188" s="393">
        <v>2</v>
      </c>
      <c r="M188" s="390">
        <f t="shared" si="9"/>
        <v>67</v>
      </c>
      <c r="N188" s="391">
        <f t="shared" si="10"/>
        <v>4556</v>
      </c>
    </row>
    <row r="189" spans="1:14" ht="22.5" customHeight="1">
      <c r="A189" s="367"/>
      <c r="B189" s="367"/>
      <c r="C189" s="367"/>
      <c r="D189" s="367"/>
      <c r="E189" s="367"/>
      <c r="F189" s="367"/>
      <c r="G189" s="367"/>
      <c r="H189" s="367"/>
      <c r="I189" s="367"/>
      <c r="J189" s="367"/>
      <c r="K189" s="367"/>
      <c r="L189" s="367"/>
      <c r="M189" s="396"/>
      <c r="N189" s="397"/>
    </row>
    <row r="190" spans="1:15" ht="22.5" customHeight="1">
      <c r="A190" s="14" t="s">
        <v>579</v>
      </c>
      <c r="B190" s="14"/>
      <c r="C190" s="14"/>
      <c r="D190" s="15" t="s">
        <v>2</v>
      </c>
      <c r="E190" s="15" t="s">
        <v>580</v>
      </c>
      <c r="F190" s="15"/>
      <c r="G190" s="15" t="s">
        <v>4</v>
      </c>
      <c r="H190" s="15">
        <v>13939509339</v>
      </c>
      <c r="I190" s="15"/>
      <c r="J190" s="15"/>
      <c r="K190" s="398"/>
      <c r="L190" s="316"/>
      <c r="M190" s="317"/>
      <c r="N190" s="318"/>
      <c r="O190" s="316"/>
    </row>
    <row r="191" spans="1:14" ht="22.5" customHeight="1">
      <c r="A191" s="368" t="s">
        <v>5</v>
      </c>
      <c r="B191" s="369" t="s">
        <v>6</v>
      </c>
      <c r="C191" s="370" t="s">
        <v>7</v>
      </c>
      <c r="D191" s="370" t="s">
        <v>8</v>
      </c>
      <c r="E191" s="370" t="s">
        <v>9</v>
      </c>
      <c r="F191" s="370" t="s">
        <v>10</v>
      </c>
      <c r="G191" s="371" t="s">
        <v>11</v>
      </c>
      <c r="H191" s="372" t="s">
        <v>12</v>
      </c>
      <c r="I191" s="399" t="s">
        <v>13</v>
      </c>
      <c r="J191" s="16" t="s">
        <v>14</v>
      </c>
      <c r="K191" s="400" t="s">
        <v>15</v>
      </c>
      <c r="L191" s="400" t="s">
        <v>16</v>
      </c>
      <c r="M191" s="401" t="s">
        <v>17</v>
      </c>
      <c r="N191" s="402" t="s">
        <v>18</v>
      </c>
    </row>
    <row r="192" spans="1:14" ht="22.5" customHeight="1">
      <c r="A192" s="373">
        <v>180</v>
      </c>
      <c r="B192" s="374" t="s">
        <v>581</v>
      </c>
      <c r="C192" s="374" t="s">
        <v>582</v>
      </c>
      <c r="D192" s="375" t="s">
        <v>583</v>
      </c>
      <c r="E192" s="376" t="s">
        <v>584</v>
      </c>
      <c r="F192" s="374" t="s">
        <v>200</v>
      </c>
      <c r="G192" s="377">
        <v>44774</v>
      </c>
      <c r="H192" s="378">
        <v>69.8</v>
      </c>
      <c r="I192" s="377" t="s">
        <v>23</v>
      </c>
      <c r="J192" s="103" t="s">
        <v>24</v>
      </c>
      <c r="K192" s="265">
        <v>167</v>
      </c>
      <c r="L192" s="265">
        <v>2</v>
      </c>
      <c r="M192" s="403">
        <v>169</v>
      </c>
      <c r="N192" s="404">
        <v>11796.2</v>
      </c>
    </row>
    <row r="193" spans="1:14" ht="22.5" customHeight="1">
      <c r="A193" s="373">
        <v>181</v>
      </c>
      <c r="B193" s="374" t="s">
        <v>585</v>
      </c>
      <c r="C193" s="374" t="s">
        <v>586</v>
      </c>
      <c r="D193" s="408" t="s">
        <v>34</v>
      </c>
      <c r="E193" s="376" t="s">
        <v>587</v>
      </c>
      <c r="F193" s="374" t="s">
        <v>40</v>
      </c>
      <c r="G193" s="377">
        <v>43983</v>
      </c>
      <c r="H193" s="378">
        <v>47.8</v>
      </c>
      <c r="I193" s="377" t="s">
        <v>23</v>
      </c>
      <c r="J193" s="103" t="s">
        <v>24</v>
      </c>
      <c r="K193" s="265">
        <v>184</v>
      </c>
      <c r="L193" s="265">
        <v>2</v>
      </c>
      <c r="M193" s="403">
        <v>186</v>
      </c>
      <c r="N193" s="404">
        <v>8890.8</v>
      </c>
    </row>
    <row r="194" spans="1:14" ht="22.5" customHeight="1">
      <c r="A194" s="373">
        <v>182</v>
      </c>
      <c r="B194" s="374" t="s">
        <v>588</v>
      </c>
      <c r="C194" s="374" t="s">
        <v>589</v>
      </c>
      <c r="D194" s="375" t="s">
        <v>590</v>
      </c>
      <c r="E194" s="374" t="s">
        <v>591</v>
      </c>
      <c r="F194" s="374" t="s">
        <v>40</v>
      </c>
      <c r="G194" s="377">
        <v>43497</v>
      </c>
      <c r="H194" s="378">
        <v>49.8</v>
      </c>
      <c r="I194" s="377" t="s">
        <v>66</v>
      </c>
      <c r="J194" s="103" t="s">
        <v>24</v>
      </c>
      <c r="K194" s="265">
        <v>117</v>
      </c>
      <c r="L194" s="265">
        <v>1</v>
      </c>
      <c r="M194" s="403">
        <v>118</v>
      </c>
      <c r="N194" s="404">
        <v>5876.4</v>
      </c>
    </row>
    <row r="195" spans="1:14" ht="22.5" customHeight="1">
      <c r="A195" s="373">
        <v>183</v>
      </c>
      <c r="B195" s="511" t="s">
        <v>592</v>
      </c>
      <c r="C195" s="374" t="s">
        <v>593</v>
      </c>
      <c r="D195" s="375" t="s">
        <v>590</v>
      </c>
      <c r="E195" s="374" t="s">
        <v>591</v>
      </c>
      <c r="F195" s="374" t="s">
        <v>40</v>
      </c>
      <c r="G195" s="377">
        <v>44075</v>
      </c>
      <c r="H195" s="378">
        <v>26</v>
      </c>
      <c r="I195" s="377" t="s">
        <v>66</v>
      </c>
      <c r="J195" s="103" t="s">
        <v>24</v>
      </c>
      <c r="K195" s="265">
        <v>117</v>
      </c>
      <c r="L195" s="265">
        <v>1</v>
      </c>
      <c r="M195" s="403">
        <v>118</v>
      </c>
      <c r="N195" s="404">
        <v>3068</v>
      </c>
    </row>
    <row r="196" spans="1:14" ht="22.5" customHeight="1">
      <c r="A196" s="373">
        <v>184</v>
      </c>
      <c r="B196" s="374" t="s">
        <v>594</v>
      </c>
      <c r="C196" s="374" t="s">
        <v>595</v>
      </c>
      <c r="D196" s="375" t="s">
        <v>596</v>
      </c>
      <c r="E196" s="374" t="s">
        <v>597</v>
      </c>
      <c r="F196" s="374" t="s">
        <v>200</v>
      </c>
      <c r="G196" s="377">
        <v>44409</v>
      </c>
      <c r="H196" s="378">
        <v>59</v>
      </c>
      <c r="I196" s="377" t="s">
        <v>23</v>
      </c>
      <c r="J196" s="103" t="s">
        <v>24</v>
      </c>
      <c r="K196" s="265">
        <v>117</v>
      </c>
      <c r="L196" s="265">
        <v>1</v>
      </c>
      <c r="M196" s="403">
        <v>118</v>
      </c>
      <c r="N196" s="404">
        <v>6962</v>
      </c>
    </row>
    <row r="197" spans="1:14" ht="22.5" customHeight="1">
      <c r="A197" s="373">
        <v>185</v>
      </c>
      <c r="B197" s="511" t="s">
        <v>598</v>
      </c>
      <c r="C197" s="374" t="s">
        <v>599</v>
      </c>
      <c r="D197" s="408" t="s">
        <v>600</v>
      </c>
      <c r="E197" s="376" t="s">
        <v>601</v>
      </c>
      <c r="F197" s="374" t="s">
        <v>40</v>
      </c>
      <c r="G197" s="377">
        <v>43678</v>
      </c>
      <c r="H197" s="378">
        <v>39</v>
      </c>
      <c r="I197" s="377" t="s">
        <v>23</v>
      </c>
      <c r="J197" s="103" t="s">
        <v>24</v>
      </c>
      <c r="K197" s="265">
        <v>117</v>
      </c>
      <c r="L197" s="265">
        <v>1</v>
      </c>
      <c r="M197" s="403">
        <v>118</v>
      </c>
      <c r="N197" s="404">
        <v>4602</v>
      </c>
    </row>
    <row r="198" spans="1:14" ht="22.5" customHeight="1">
      <c r="A198" s="373">
        <v>186</v>
      </c>
      <c r="B198" s="374" t="s">
        <v>602</v>
      </c>
      <c r="C198" s="374" t="s">
        <v>603</v>
      </c>
      <c r="D198" s="375" t="s">
        <v>604</v>
      </c>
      <c r="E198" s="374" t="s">
        <v>605</v>
      </c>
      <c r="F198" s="374" t="s">
        <v>606</v>
      </c>
      <c r="G198" s="377">
        <v>44958</v>
      </c>
      <c r="H198" s="378">
        <v>56</v>
      </c>
      <c r="I198" s="377" t="s">
        <v>607</v>
      </c>
      <c r="J198" s="103" t="s">
        <v>24</v>
      </c>
      <c r="K198" s="265">
        <v>198</v>
      </c>
      <c r="L198" s="265">
        <v>2</v>
      </c>
      <c r="M198" s="403">
        <v>200</v>
      </c>
      <c r="N198" s="404">
        <v>11200</v>
      </c>
    </row>
    <row r="199" spans="1:14" ht="22.5" customHeight="1">
      <c r="A199" s="373">
        <v>187</v>
      </c>
      <c r="B199" s="511" t="s">
        <v>608</v>
      </c>
      <c r="C199" s="374" t="s">
        <v>609</v>
      </c>
      <c r="D199" s="375" t="s">
        <v>610</v>
      </c>
      <c r="E199" s="374" t="s">
        <v>611</v>
      </c>
      <c r="F199" s="374" t="s">
        <v>606</v>
      </c>
      <c r="G199" s="409">
        <v>44501</v>
      </c>
      <c r="H199" s="378">
        <v>49.8</v>
      </c>
      <c r="I199" s="377" t="s">
        <v>607</v>
      </c>
      <c r="J199" s="103" t="s">
        <v>24</v>
      </c>
      <c r="K199" s="265">
        <v>260</v>
      </c>
      <c r="L199" s="265">
        <v>2</v>
      </c>
      <c r="M199" s="403">
        <v>262</v>
      </c>
      <c r="N199" s="404">
        <v>13047.599999999999</v>
      </c>
    </row>
    <row r="200" spans="1:14" ht="22.5" customHeight="1">
      <c r="A200" s="373">
        <v>188</v>
      </c>
      <c r="B200" s="374" t="s">
        <v>612</v>
      </c>
      <c r="C200" s="374" t="s">
        <v>613</v>
      </c>
      <c r="D200" s="375" t="s">
        <v>614</v>
      </c>
      <c r="E200" s="374" t="s">
        <v>615</v>
      </c>
      <c r="F200" s="374" t="s">
        <v>22</v>
      </c>
      <c r="G200" s="377">
        <v>44044</v>
      </c>
      <c r="H200" s="378">
        <v>39</v>
      </c>
      <c r="I200" s="377" t="s">
        <v>62</v>
      </c>
      <c r="J200" s="103" t="s">
        <v>24</v>
      </c>
      <c r="K200" s="265">
        <v>260</v>
      </c>
      <c r="L200" s="265">
        <v>2</v>
      </c>
      <c r="M200" s="403">
        <v>262</v>
      </c>
      <c r="N200" s="404">
        <v>10218</v>
      </c>
    </row>
    <row r="201" spans="1:14" ht="22.5" customHeight="1">
      <c r="A201" s="373">
        <v>189</v>
      </c>
      <c r="B201" s="374" t="s">
        <v>616</v>
      </c>
      <c r="C201" s="374" t="s">
        <v>617</v>
      </c>
      <c r="D201" s="375" t="s">
        <v>140</v>
      </c>
      <c r="E201" s="374" t="s">
        <v>618</v>
      </c>
      <c r="F201" s="374" t="s">
        <v>22</v>
      </c>
      <c r="G201" s="377">
        <v>44378</v>
      </c>
      <c r="H201" s="378">
        <v>85</v>
      </c>
      <c r="I201" s="377" t="s">
        <v>23</v>
      </c>
      <c r="J201" s="103" t="s">
        <v>24</v>
      </c>
      <c r="K201" s="265">
        <v>100</v>
      </c>
      <c r="L201" s="265">
        <v>1</v>
      </c>
      <c r="M201" s="403">
        <v>101</v>
      </c>
      <c r="N201" s="404">
        <v>8585</v>
      </c>
    </row>
    <row r="202" spans="1:14" ht="22.5" customHeight="1">
      <c r="A202" s="373">
        <v>190</v>
      </c>
      <c r="B202" s="374" t="s">
        <v>619</v>
      </c>
      <c r="C202" s="374" t="s">
        <v>620</v>
      </c>
      <c r="D202" s="375" t="s">
        <v>614</v>
      </c>
      <c r="E202" s="376" t="s">
        <v>580</v>
      </c>
      <c r="F202" s="374" t="s">
        <v>40</v>
      </c>
      <c r="G202" s="377">
        <v>45139</v>
      </c>
      <c r="H202" s="378">
        <v>39</v>
      </c>
      <c r="I202" s="377" t="s">
        <v>62</v>
      </c>
      <c r="J202" s="103" t="s">
        <v>24</v>
      </c>
      <c r="K202" s="265">
        <v>178</v>
      </c>
      <c r="L202" s="265">
        <v>2</v>
      </c>
      <c r="M202" s="403">
        <v>180</v>
      </c>
      <c r="N202" s="404">
        <v>7020</v>
      </c>
    </row>
    <row r="203" spans="1:14" ht="22.5" customHeight="1">
      <c r="A203" s="373">
        <v>191</v>
      </c>
      <c r="B203" s="374" t="s">
        <v>621</v>
      </c>
      <c r="C203" s="374" t="s">
        <v>622</v>
      </c>
      <c r="D203" s="375" t="s">
        <v>26</v>
      </c>
      <c r="E203" s="376" t="s">
        <v>623</v>
      </c>
      <c r="F203" s="376" t="s">
        <v>200</v>
      </c>
      <c r="G203" s="377">
        <v>44409</v>
      </c>
      <c r="H203" s="378">
        <v>56.8</v>
      </c>
      <c r="I203" s="377" t="s">
        <v>23</v>
      </c>
      <c r="J203" s="103" t="s">
        <v>24</v>
      </c>
      <c r="K203" s="265">
        <v>245</v>
      </c>
      <c r="L203" s="265">
        <v>2</v>
      </c>
      <c r="M203" s="403">
        <v>247</v>
      </c>
      <c r="N203" s="404">
        <v>14029.599999999999</v>
      </c>
    </row>
    <row r="204" spans="1:14" ht="22.5" customHeight="1">
      <c r="A204" s="373">
        <v>192</v>
      </c>
      <c r="B204" s="511" t="s">
        <v>624</v>
      </c>
      <c r="C204" s="410" t="s">
        <v>625</v>
      </c>
      <c r="D204" s="375" t="s">
        <v>604</v>
      </c>
      <c r="E204" s="374" t="s">
        <v>626</v>
      </c>
      <c r="F204" s="411" t="s">
        <v>606</v>
      </c>
      <c r="G204" s="409">
        <v>44896</v>
      </c>
      <c r="H204" s="378">
        <v>52.8</v>
      </c>
      <c r="I204" s="413" t="s">
        <v>607</v>
      </c>
      <c r="J204" s="103" t="s">
        <v>24</v>
      </c>
      <c r="K204" s="265">
        <v>222</v>
      </c>
      <c r="L204" s="265">
        <v>3</v>
      </c>
      <c r="M204" s="403">
        <v>225</v>
      </c>
      <c r="N204" s="404">
        <v>11880</v>
      </c>
    </row>
    <row r="205" spans="1:14" ht="22.5" customHeight="1">
      <c r="A205" s="373">
        <v>193</v>
      </c>
      <c r="B205" s="374" t="s">
        <v>627</v>
      </c>
      <c r="C205" s="374" t="s">
        <v>628</v>
      </c>
      <c r="D205" s="375" t="s">
        <v>629</v>
      </c>
      <c r="E205" s="374" t="s">
        <v>630</v>
      </c>
      <c r="F205" s="374" t="s">
        <v>606</v>
      </c>
      <c r="G205" s="377">
        <v>44531</v>
      </c>
      <c r="H205" s="378">
        <v>49.8</v>
      </c>
      <c r="I205" s="377" t="s">
        <v>607</v>
      </c>
      <c r="J205" s="103" t="s">
        <v>24</v>
      </c>
      <c r="K205" s="265">
        <v>245</v>
      </c>
      <c r="L205" s="265">
        <v>2</v>
      </c>
      <c r="M205" s="403">
        <v>247</v>
      </c>
      <c r="N205" s="404">
        <v>12300.599999999999</v>
      </c>
    </row>
    <row r="206" spans="1:14" ht="22.5" customHeight="1">
      <c r="A206" s="373">
        <v>194</v>
      </c>
      <c r="B206" s="511" t="s">
        <v>631</v>
      </c>
      <c r="C206" s="410" t="s">
        <v>632</v>
      </c>
      <c r="D206" s="375" t="s">
        <v>633</v>
      </c>
      <c r="E206" s="374" t="s">
        <v>634</v>
      </c>
      <c r="F206" s="374" t="s">
        <v>606</v>
      </c>
      <c r="G206" s="377">
        <v>45047</v>
      </c>
      <c r="H206" s="378">
        <v>55</v>
      </c>
      <c r="I206" s="377" t="s">
        <v>607</v>
      </c>
      <c r="J206" s="103" t="s">
        <v>24</v>
      </c>
      <c r="K206" s="265">
        <v>245</v>
      </c>
      <c r="L206" s="265">
        <v>3</v>
      </c>
      <c r="M206" s="403">
        <v>248</v>
      </c>
      <c r="N206" s="404">
        <v>13640</v>
      </c>
    </row>
    <row r="207" spans="1:14" ht="22.5" customHeight="1">
      <c r="A207" s="373">
        <v>195</v>
      </c>
      <c r="B207" s="374" t="s">
        <v>635</v>
      </c>
      <c r="C207" s="374" t="s">
        <v>636</v>
      </c>
      <c r="D207" s="375" t="s">
        <v>604</v>
      </c>
      <c r="E207" s="374" t="s">
        <v>637</v>
      </c>
      <c r="F207" s="374" t="s">
        <v>606</v>
      </c>
      <c r="G207" s="377">
        <v>44501</v>
      </c>
      <c r="H207" s="378">
        <v>39.8</v>
      </c>
      <c r="I207" s="377" t="s">
        <v>607</v>
      </c>
      <c r="J207" s="103" t="s">
        <v>24</v>
      </c>
      <c r="K207" s="265">
        <v>241</v>
      </c>
      <c r="L207" s="265">
        <v>2</v>
      </c>
      <c r="M207" s="403">
        <v>243</v>
      </c>
      <c r="N207" s="404">
        <v>9671.4</v>
      </c>
    </row>
    <row r="208" spans="1:14" ht="22.5" customHeight="1">
      <c r="A208" s="373">
        <v>196</v>
      </c>
      <c r="B208" s="511" t="s">
        <v>638</v>
      </c>
      <c r="C208" s="376" t="s">
        <v>639</v>
      </c>
      <c r="D208" s="408" t="s">
        <v>640</v>
      </c>
      <c r="E208" s="376" t="s">
        <v>641</v>
      </c>
      <c r="F208" s="376" t="s">
        <v>200</v>
      </c>
      <c r="G208" s="377">
        <v>45108</v>
      </c>
      <c r="H208" s="378">
        <v>68</v>
      </c>
      <c r="I208" s="377" t="s">
        <v>23</v>
      </c>
      <c r="J208" s="103" t="s">
        <v>24</v>
      </c>
      <c r="K208" s="265">
        <v>67</v>
      </c>
      <c r="L208" s="265">
        <v>1</v>
      </c>
      <c r="M208" s="403">
        <v>68</v>
      </c>
      <c r="N208" s="404">
        <v>4624</v>
      </c>
    </row>
    <row r="209" spans="1:14" ht="22.5" customHeight="1">
      <c r="A209" s="373">
        <v>197</v>
      </c>
      <c r="B209" s="374" t="s">
        <v>642</v>
      </c>
      <c r="C209" s="376" t="s">
        <v>643</v>
      </c>
      <c r="D209" s="408" t="s">
        <v>26</v>
      </c>
      <c r="E209" s="376" t="s">
        <v>644</v>
      </c>
      <c r="F209" s="374" t="s">
        <v>200</v>
      </c>
      <c r="G209" s="377">
        <v>44470</v>
      </c>
      <c r="H209" s="378">
        <v>59.8</v>
      </c>
      <c r="I209" s="377" t="s">
        <v>23</v>
      </c>
      <c r="J209" s="103" t="s">
        <v>24</v>
      </c>
      <c r="K209" s="265">
        <v>67</v>
      </c>
      <c r="L209" s="265">
        <v>3</v>
      </c>
      <c r="M209" s="403">
        <v>70</v>
      </c>
      <c r="N209" s="404">
        <v>4186</v>
      </c>
    </row>
    <row r="210" spans="1:14" ht="22.5" customHeight="1">
      <c r="A210" s="373">
        <v>198</v>
      </c>
      <c r="B210" s="374" t="s">
        <v>645</v>
      </c>
      <c r="C210" s="374" t="s">
        <v>646</v>
      </c>
      <c r="D210" s="375" t="s">
        <v>604</v>
      </c>
      <c r="E210" s="374" t="s">
        <v>647</v>
      </c>
      <c r="F210" s="374" t="s">
        <v>606</v>
      </c>
      <c r="G210" s="377">
        <v>44743</v>
      </c>
      <c r="H210" s="378">
        <v>56.8</v>
      </c>
      <c r="I210" s="377" t="s">
        <v>607</v>
      </c>
      <c r="J210" s="103" t="s">
        <v>24</v>
      </c>
      <c r="K210" s="265">
        <v>67</v>
      </c>
      <c r="L210" s="265">
        <v>1</v>
      </c>
      <c r="M210" s="403">
        <v>68</v>
      </c>
      <c r="N210" s="404">
        <v>3862.3999999999996</v>
      </c>
    </row>
    <row r="211" spans="1:14" ht="22.5" customHeight="1">
      <c r="A211" s="373">
        <v>199</v>
      </c>
      <c r="B211" s="411" t="s">
        <v>648</v>
      </c>
      <c r="C211" s="411" t="s">
        <v>649</v>
      </c>
      <c r="D211" s="412" t="s">
        <v>614</v>
      </c>
      <c r="E211" s="272" t="s">
        <v>650</v>
      </c>
      <c r="F211" s="411" t="s">
        <v>40</v>
      </c>
      <c r="G211" s="413">
        <v>44317</v>
      </c>
      <c r="H211" s="414">
        <v>59</v>
      </c>
      <c r="I211" s="413" t="s">
        <v>62</v>
      </c>
      <c r="J211" s="103" t="s">
        <v>24</v>
      </c>
      <c r="K211" s="265">
        <v>81</v>
      </c>
      <c r="L211" s="265">
        <v>1</v>
      </c>
      <c r="M211" s="403">
        <v>82</v>
      </c>
      <c r="N211" s="404">
        <v>4838</v>
      </c>
    </row>
    <row r="212" spans="1:14" ht="22.5" customHeight="1">
      <c r="A212" s="373">
        <v>200</v>
      </c>
      <c r="B212" s="411" t="s">
        <v>651</v>
      </c>
      <c r="C212" s="410" t="s">
        <v>652</v>
      </c>
      <c r="D212" s="411" t="s">
        <v>653</v>
      </c>
      <c r="E212" s="411" t="s">
        <v>654</v>
      </c>
      <c r="F212" s="411" t="s">
        <v>655</v>
      </c>
      <c r="G212" s="409">
        <v>44805</v>
      </c>
      <c r="H212" s="378">
        <v>49</v>
      </c>
      <c r="I212" s="411" t="s">
        <v>656</v>
      </c>
      <c r="J212" s="103" t="s">
        <v>24</v>
      </c>
      <c r="K212" s="265">
        <v>81</v>
      </c>
      <c r="L212" s="265">
        <v>1</v>
      </c>
      <c r="M212" s="403">
        <v>82</v>
      </c>
      <c r="N212" s="404">
        <v>4018</v>
      </c>
    </row>
    <row r="213" spans="1:14" ht="22.5" customHeight="1">
      <c r="A213" s="373">
        <v>201</v>
      </c>
      <c r="B213" s="374" t="s">
        <v>657</v>
      </c>
      <c r="C213" s="374" t="s">
        <v>658</v>
      </c>
      <c r="D213" s="375" t="s">
        <v>659</v>
      </c>
      <c r="E213" s="376" t="s">
        <v>660</v>
      </c>
      <c r="F213" s="374" t="s">
        <v>36</v>
      </c>
      <c r="G213" s="377">
        <v>43800</v>
      </c>
      <c r="H213" s="378">
        <v>42</v>
      </c>
      <c r="I213" s="377" t="s">
        <v>23</v>
      </c>
      <c r="J213" s="103" t="s">
        <v>24</v>
      </c>
      <c r="K213" s="265">
        <v>44</v>
      </c>
      <c r="L213" s="265">
        <v>1</v>
      </c>
      <c r="M213" s="403">
        <v>45</v>
      </c>
      <c r="N213" s="404">
        <v>1890</v>
      </c>
    </row>
    <row r="214" spans="1:14" ht="22.5" customHeight="1">
      <c r="A214" s="373">
        <v>202</v>
      </c>
      <c r="B214" s="511" t="s">
        <v>661</v>
      </c>
      <c r="C214" s="376" t="s">
        <v>662</v>
      </c>
      <c r="D214" s="408" t="s">
        <v>640</v>
      </c>
      <c r="E214" s="376" t="s">
        <v>663</v>
      </c>
      <c r="F214" s="374" t="s">
        <v>36</v>
      </c>
      <c r="G214" s="413">
        <v>44409</v>
      </c>
      <c r="H214" s="378">
        <v>49.8</v>
      </c>
      <c r="I214" s="377" t="s">
        <v>23</v>
      </c>
      <c r="J214" s="103" t="s">
        <v>24</v>
      </c>
      <c r="K214" s="265">
        <v>44</v>
      </c>
      <c r="L214" s="265">
        <v>1</v>
      </c>
      <c r="M214" s="403">
        <v>45</v>
      </c>
      <c r="N214" s="404">
        <v>2241</v>
      </c>
    </row>
    <row r="215" spans="1:14" ht="22.5" customHeight="1">
      <c r="A215" s="373">
        <v>203</v>
      </c>
      <c r="B215" s="511" t="s">
        <v>664</v>
      </c>
      <c r="C215" s="376" t="s">
        <v>665</v>
      </c>
      <c r="D215" s="408" t="s">
        <v>666</v>
      </c>
      <c r="E215" s="376" t="s">
        <v>667</v>
      </c>
      <c r="F215" s="411" t="s">
        <v>606</v>
      </c>
      <c r="G215" s="377">
        <v>42278</v>
      </c>
      <c r="H215" s="378">
        <v>22</v>
      </c>
      <c r="I215" s="413" t="s">
        <v>607</v>
      </c>
      <c r="J215" s="103" t="s">
        <v>24</v>
      </c>
      <c r="K215" s="265">
        <v>44</v>
      </c>
      <c r="L215" s="265">
        <v>1</v>
      </c>
      <c r="M215" s="403">
        <v>45</v>
      </c>
      <c r="N215" s="404">
        <v>990</v>
      </c>
    </row>
    <row r="216" spans="1:14" ht="22.5" customHeight="1">
      <c r="A216" s="373">
        <v>204</v>
      </c>
      <c r="B216" s="511" t="s">
        <v>668</v>
      </c>
      <c r="C216" s="374" t="s">
        <v>669</v>
      </c>
      <c r="D216" s="375" t="s">
        <v>670</v>
      </c>
      <c r="E216" s="376" t="s">
        <v>671</v>
      </c>
      <c r="F216" s="374" t="s">
        <v>36</v>
      </c>
      <c r="G216" s="377">
        <v>44197</v>
      </c>
      <c r="H216" s="378">
        <v>43</v>
      </c>
      <c r="I216" s="377" t="s">
        <v>23</v>
      </c>
      <c r="J216" s="103" t="s">
        <v>24</v>
      </c>
      <c r="K216" s="265">
        <v>44</v>
      </c>
      <c r="L216" s="265">
        <v>1</v>
      </c>
      <c r="M216" s="403">
        <v>45</v>
      </c>
      <c r="N216" s="404">
        <v>1935</v>
      </c>
    </row>
    <row r="217" spans="1:14" ht="22.5" customHeight="1">
      <c r="A217" s="373">
        <v>205</v>
      </c>
      <c r="B217" s="374" t="s">
        <v>672</v>
      </c>
      <c r="C217" s="376" t="s">
        <v>673</v>
      </c>
      <c r="D217" s="375" t="s">
        <v>34</v>
      </c>
      <c r="E217" s="376" t="s">
        <v>674</v>
      </c>
      <c r="F217" s="374" t="s">
        <v>43</v>
      </c>
      <c r="G217" s="377">
        <v>44652</v>
      </c>
      <c r="H217" s="378">
        <v>49.8</v>
      </c>
      <c r="I217" s="377" t="s">
        <v>23</v>
      </c>
      <c r="J217" s="103" t="s">
        <v>24</v>
      </c>
      <c r="K217" s="265">
        <v>50</v>
      </c>
      <c r="L217" s="265">
        <v>1</v>
      </c>
      <c r="M217" s="403">
        <v>51</v>
      </c>
      <c r="N217" s="404">
        <v>2539.7999999999997</v>
      </c>
    </row>
    <row r="218" spans="1:14" ht="22.5" customHeight="1">
      <c r="A218" s="373">
        <v>206</v>
      </c>
      <c r="B218" s="512" t="s">
        <v>675</v>
      </c>
      <c r="C218" s="411" t="s">
        <v>676</v>
      </c>
      <c r="D218" s="412" t="s">
        <v>677</v>
      </c>
      <c r="E218" s="411" t="s">
        <v>678</v>
      </c>
      <c r="F218" s="411" t="s">
        <v>606</v>
      </c>
      <c r="G218" s="413">
        <v>43678</v>
      </c>
      <c r="H218" s="414">
        <v>68</v>
      </c>
      <c r="I218" s="413" t="s">
        <v>607</v>
      </c>
      <c r="J218" s="103" t="s">
        <v>24</v>
      </c>
      <c r="K218" s="265">
        <v>190</v>
      </c>
      <c r="L218" s="265">
        <v>2</v>
      </c>
      <c r="M218" s="403">
        <v>192</v>
      </c>
      <c r="N218" s="404">
        <v>13056</v>
      </c>
    </row>
    <row r="219" spans="1:14" ht="22.5" customHeight="1">
      <c r="A219" s="373">
        <v>207</v>
      </c>
      <c r="B219" s="416" t="s">
        <v>679</v>
      </c>
      <c r="C219" s="416" t="s">
        <v>680</v>
      </c>
      <c r="D219" s="417" t="s">
        <v>610</v>
      </c>
      <c r="E219" s="416" t="s">
        <v>681</v>
      </c>
      <c r="F219" s="416" t="s">
        <v>682</v>
      </c>
      <c r="G219" s="413">
        <v>43831</v>
      </c>
      <c r="H219" s="414">
        <v>52</v>
      </c>
      <c r="I219" s="467" t="s">
        <v>607</v>
      </c>
      <c r="J219" s="103" t="s">
        <v>24</v>
      </c>
      <c r="K219" s="265">
        <v>190</v>
      </c>
      <c r="L219" s="265">
        <v>2</v>
      </c>
      <c r="M219" s="403">
        <v>192</v>
      </c>
      <c r="N219" s="404">
        <v>9984</v>
      </c>
    </row>
    <row r="220" spans="1:14" ht="22.5" customHeight="1">
      <c r="A220" s="373">
        <v>208</v>
      </c>
      <c r="B220" s="418" t="s">
        <v>683</v>
      </c>
      <c r="C220" s="419" t="s">
        <v>684</v>
      </c>
      <c r="D220" s="420" t="s">
        <v>450</v>
      </c>
      <c r="E220" s="419" t="s">
        <v>685</v>
      </c>
      <c r="F220" s="418" t="s">
        <v>22</v>
      </c>
      <c r="G220" s="421">
        <v>43586</v>
      </c>
      <c r="H220" s="422">
        <v>48</v>
      </c>
      <c r="I220" s="421" t="s">
        <v>23</v>
      </c>
      <c r="J220" s="103" t="s">
        <v>24</v>
      </c>
      <c r="K220" s="265">
        <v>47</v>
      </c>
      <c r="L220" s="265">
        <v>1</v>
      </c>
      <c r="M220" s="403">
        <v>48</v>
      </c>
      <c r="N220" s="404">
        <v>2304</v>
      </c>
    </row>
    <row r="221" spans="1:14" ht="22.5" customHeight="1">
      <c r="A221" s="373">
        <v>209</v>
      </c>
      <c r="B221" s="418" t="s">
        <v>686</v>
      </c>
      <c r="C221" s="423" t="s">
        <v>687</v>
      </c>
      <c r="D221" s="420" t="s">
        <v>34</v>
      </c>
      <c r="E221" s="419" t="s">
        <v>688</v>
      </c>
      <c r="F221" s="418" t="s">
        <v>22</v>
      </c>
      <c r="G221" s="421">
        <v>43678</v>
      </c>
      <c r="H221" s="422">
        <v>49.8</v>
      </c>
      <c r="I221" s="421" t="s">
        <v>23</v>
      </c>
      <c r="J221" s="103" t="s">
        <v>24</v>
      </c>
      <c r="K221" s="265">
        <v>47</v>
      </c>
      <c r="L221" s="265">
        <v>1</v>
      </c>
      <c r="M221" s="403">
        <v>48</v>
      </c>
      <c r="N221" s="404">
        <v>2390.3999999999996</v>
      </c>
    </row>
    <row r="222" spans="1:14" ht="22.5" customHeight="1">
      <c r="A222" s="373">
        <v>210</v>
      </c>
      <c r="B222" s="418" t="s">
        <v>689</v>
      </c>
      <c r="C222" s="419" t="s">
        <v>690</v>
      </c>
      <c r="D222" s="424" t="s">
        <v>600</v>
      </c>
      <c r="E222" s="419" t="s">
        <v>691</v>
      </c>
      <c r="F222" s="418" t="s">
        <v>22</v>
      </c>
      <c r="G222" s="421">
        <v>44105</v>
      </c>
      <c r="H222" s="422">
        <v>68</v>
      </c>
      <c r="I222" s="421" t="s">
        <v>23</v>
      </c>
      <c r="J222" s="103" t="s">
        <v>24</v>
      </c>
      <c r="K222" s="265">
        <v>190</v>
      </c>
      <c r="L222" s="265">
        <v>2</v>
      </c>
      <c r="M222" s="403">
        <v>192</v>
      </c>
      <c r="N222" s="404">
        <v>13056</v>
      </c>
    </row>
    <row r="223" spans="1:14" ht="22.5" customHeight="1">
      <c r="A223" s="373">
        <v>211</v>
      </c>
      <c r="B223" s="411" t="s">
        <v>692</v>
      </c>
      <c r="C223" s="416" t="s">
        <v>693</v>
      </c>
      <c r="D223" s="412" t="s">
        <v>26</v>
      </c>
      <c r="E223" s="272" t="s">
        <v>694</v>
      </c>
      <c r="F223" s="411" t="s">
        <v>200</v>
      </c>
      <c r="G223" s="413">
        <v>44562</v>
      </c>
      <c r="H223" s="414">
        <v>45</v>
      </c>
      <c r="I223" s="413" t="s">
        <v>23</v>
      </c>
      <c r="J223" s="103" t="s">
        <v>24</v>
      </c>
      <c r="K223" s="265">
        <v>200</v>
      </c>
      <c r="L223" s="265">
        <v>2</v>
      </c>
      <c r="M223" s="403">
        <v>202</v>
      </c>
      <c r="N223" s="404">
        <v>9090</v>
      </c>
    </row>
    <row r="224" spans="1:14" ht="22.5" customHeight="1">
      <c r="A224" s="373">
        <v>212</v>
      </c>
      <c r="B224" s="411" t="s">
        <v>695</v>
      </c>
      <c r="C224" s="411" t="s">
        <v>696</v>
      </c>
      <c r="D224" s="412" t="s">
        <v>697</v>
      </c>
      <c r="E224" s="411" t="s">
        <v>698</v>
      </c>
      <c r="F224" s="411" t="s">
        <v>682</v>
      </c>
      <c r="G224" s="413">
        <v>44927</v>
      </c>
      <c r="H224" s="414">
        <v>48</v>
      </c>
      <c r="I224" s="413" t="s">
        <v>607</v>
      </c>
      <c r="J224" s="103" t="s">
        <v>24</v>
      </c>
      <c r="K224" s="265">
        <v>200</v>
      </c>
      <c r="L224" s="265">
        <v>2</v>
      </c>
      <c r="M224" s="403">
        <v>202</v>
      </c>
      <c r="N224" s="404">
        <v>9696</v>
      </c>
    </row>
    <row r="225" spans="1:14" ht="22.5" customHeight="1">
      <c r="A225" s="373">
        <v>213</v>
      </c>
      <c r="B225" s="425" t="s">
        <v>699</v>
      </c>
      <c r="C225" s="425" t="s">
        <v>700</v>
      </c>
      <c r="D225" s="426" t="s">
        <v>170</v>
      </c>
      <c r="E225" s="427" t="s">
        <v>701</v>
      </c>
      <c r="F225" s="176" t="s">
        <v>36</v>
      </c>
      <c r="G225" s="409">
        <v>44958</v>
      </c>
      <c r="H225" s="428">
        <v>49</v>
      </c>
      <c r="I225" s="413" t="s">
        <v>702</v>
      </c>
      <c r="J225" s="103" t="s">
        <v>24</v>
      </c>
      <c r="K225" s="265">
        <v>200</v>
      </c>
      <c r="L225" s="265">
        <v>2</v>
      </c>
      <c r="M225" s="403">
        <v>202</v>
      </c>
      <c r="N225" s="404">
        <v>9898</v>
      </c>
    </row>
    <row r="226" spans="1:14" ht="22.5" customHeight="1">
      <c r="A226" s="373">
        <v>214</v>
      </c>
      <c r="B226" s="411" t="s">
        <v>703</v>
      </c>
      <c r="C226" s="411" t="s">
        <v>704</v>
      </c>
      <c r="D226" s="412" t="s">
        <v>705</v>
      </c>
      <c r="E226" s="272" t="s">
        <v>706</v>
      </c>
      <c r="F226" s="411" t="s">
        <v>707</v>
      </c>
      <c r="G226" s="413">
        <v>44593</v>
      </c>
      <c r="H226" s="414">
        <v>45.8</v>
      </c>
      <c r="I226" s="413" t="s">
        <v>702</v>
      </c>
      <c r="J226" s="103" t="s">
        <v>24</v>
      </c>
      <c r="K226" s="265">
        <v>143</v>
      </c>
      <c r="L226" s="265">
        <v>1</v>
      </c>
      <c r="M226" s="403">
        <v>144</v>
      </c>
      <c r="N226" s="404">
        <v>6595.2</v>
      </c>
    </row>
    <row r="227" spans="1:14" ht="22.5" customHeight="1">
      <c r="A227" s="373">
        <v>215</v>
      </c>
      <c r="B227" s="429" t="s">
        <v>708</v>
      </c>
      <c r="C227" s="429" t="s">
        <v>709</v>
      </c>
      <c r="D227" s="430" t="s">
        <v>705</v>
      </c>
      <c r="E227" s="429" t="s">
        <v>710</v>
      </c>
      <c r="F227" s="429" t="s">
        <v>606</v>
      </c>
      <c r="G227" s="431">
        <v>44440</v>
      </c>
      <c r="H227" s="432">
        <v>59</v>
      </c>
      <c r="I227" s="431" t="s">
        <v>607</v>
      </c>
      <c r="J227" s="103" t="s">
        <v>24</v>
      </c>
      <c r="K227" s="265">
        <v>143</v>
      </c>
      <c r="L227" s="265">
        <v>1</v>
      </c>
      <c r="M227" s="403">
        <v>144</v>
      </c>
      <c r="N227" s="404">
        <v>8496</v>
      </c>
    </row>
    <row r="228" spans="1:14" ht="22.5" customHeight="1">
      <c r="A228" s="373">
        <v>216</v>
      </c>
      <c r="B228" s="411" t="s">
        <v>711</v>
      </c>
      <c r="C228" s="411" t="s">
        <v>712</v>
      </c>
      <c r="D228" s="271" t="s">
        <v>170</v>
      </c>
      <c r="E228" s="272" t="s">
        <v>713</v>
      </c>
      <c r="F228" s="411" t="s">
        <v>36</v>
      </c>
      <c r="G228" s="413">
        <v>43466</v>
      </c>
      <c r="H228" s="414">
        <v>45</v>
      </c>
      <c r="I228" s="413" t="s">
        <v>23</v>
      </c>
      <c r="J228" s="103" t="s">
        <v>24</v>
      </c>
      <c r="K228" s="265">
        <v>143</v>
      </c>
      <c r="L228" s="265">
        <v>1</v>
      </c>
      <c r="M228" s="403">
        <v>144</v>
      </c>
      <c r="N228" s="404">
        <v>6480</v>
      </c>
    </row>
    <row r="229" spans="1:14" ht="22.5" customHeight="1">
      <c r="A229" s="373">
        <v>217</v>
      </c>
      <c r="B229" s="513" t="s">
        <v>714</v>
      </c>
      <c r="C229" s="103" t="s">
        <v>715</v>
      </c>
      <c r="D229" s="34" t="s">
        <v>716</v>
      </c>
      <c r="E229" s="103" t="s">
        <v>717</v>
      </c>
      <c r="F229" s="434" t="s">
        <v>718</v>
      </c>
      <c r="G229" s="413">
        <v>43525</v>
      </c>
      <c r="H229" s="435">
        <v>49.8</v>
      </c>
      <c r="I229" s="413" t="s">
        <v>23</v>
      </c>
      <c r="J229" s="103" t="s">
        <v>24</v>
      </c>
      <c r="K229" s="265">
        <v>150</v>
      </c>
      <c r="L229" s="265">
        <v>1</v>
      </c>
      <c r="M229" s="403">
        <v>151</v>
      </c>
      <c r="N229" s="404">
        <v>7519.799999999999</v>
      </c>
    </row>
    <row r="230" ht="22.5" customHeight="1">
      <c r="K230" s="468"/>
    </row>
    <row r="231" spans="1:14" ht="22.5" customHeight="1">
      <c r="A231" s="300" t="s">
        <v>719</v>
      </c>
      <c r="B231" s="300"/>
      <c r="C231" s="300"/>
      <c r="D231" s="301" t="s">
        <v>2</v>
      </c>
      <c r="E231" s="301" t="s">
        <v>720</v>
      </c>
      <c r="F231" s="301"/>
      <c r="G231" s="301" t="s">
        <v>4</v>
      </c>
      <c r="H231" s="436">
        <v>13603959937</v>
      </c>
      <c r="I231" s="436"/>
      <c r="J231" s="436"/>
      <c r="K231" s="469"/>
      <c r="L231" s="470"/>
      <c r="M231" s="471"/>
      <c r="N231" s="472"/>
    </row>
    <row r="232" spans="1:14" ht="22.5" customHeight="1">
      <c r="A232" s="437" t="s">
        <v>5</v>
      </c>
      <c r="B232" s="438" t="s">
        <v>6</v>
      </c>
      <c r="C232" s="439" t="s">
        <v>7</v>
      </c>
      <c r="D232" s="439" t="s">
        <v>8</v>
      </c>
      <c r="E232" s="439" t="s">
        <v>9</v>
      </c>
      <c r="F232" s="439" t="s">
        <v>10</v>
      </c>
      <c r="G232" s="440" t="s">
        <v>11</v>
      </c>
      <c r="H232" s="441" t="s">
        <v>12</v>
      </c>
      <c r="I232" s="439" t="s">
        <v>13</v>
      </c>
      <c r="J232" s="19" t="s">
        <v>14</v>
      </c>
      <c r="K232" s="473" t="s">
        <v>15</v>
      </c>
      <c r="L232" s="474" t="s">
        <v>16</v>
      </c>
      <c r="M232" s="471" t="s">
        <v>17</v>
      </c>
      <c r="N232" s="388" t="s">
        <v>18</v>
      </c>
    </row>
    <row r="233" spans="1:14" ht="22.5" customHeight="1">
      <c r="A233" s="442">
        <v>218</v>
      </c>
      <c r="B233" s="443">
        <v>9787040529760</v>
      </c>
      <c r="C233" s="444" t="s">
        <v>721</v>
      </c>
      <c r="D233" s="445" t="s">
        <v>34</v>
      </c>
      <c r="E233" s="446" t="s">
        <v>722</v>
      </c>
      <c r="F233" s="446" t="s">
        <v>22</v>
      </c>
      <c r="G233" s="447">
        <v>44287</v>
      </c>
      <c r="H233" s="448">
        <v>45</v>
      </c>
      <c r="I233" s="446" t="s">
        <v>23</v>
      </c>
      <c r="J233" s="475" t="s">
        <v>723</v>
      </c>
      <c r="K233" s="476">
        <v>48</v>
      </c>
      <c r="L233" s="477">
        <v>1</v>
      </c>
      <c r="M233" s="471">
        <f aca="true" t="shared" si="11" ref="M233:M268">K233+L233</f>
        <v>49</v>
      </c>
      <c r="N233" s="472">
        <f aca="true" t="shared" si="12" ref="N233:N268">H233*M233</f>
        <v>2205</v>
      </c>
    </row>
    <row r="234" spans="1:14" ht="22.5" customHeight="1">
      <c r="A234" s="442">
        <v>219</v>
      </c>
      <c r="B234" s="443">
        <v>9787111666462</v>
      </c>
      <c r="C234" s="446" t="s">
        <v>724</v>
      </c>
      <c r="D234" s="445" t="s">
        <v>450</v>
      </c>
      <c r="E234" s="443" t="s">
        <v>725</v>
      </c>
      <c r="F234" s="446" t="s">
        <v>32</v>
      </c>
      <c r="G234" s="447">
        <v>44197</v>
      </c>
      <c r="H234" s="448">
        <v>69</v>
      </c>
      <c r="I234" s="446" t="s">
        <v>23</v>
      </c>
      <c r="J234" s="475" t="s">
        <v>723</v>
      </c>
      <c r="K234" s="476">
        <v>146</v>
      </c>
      <c r="L234" s="477">
        <v>3</v>
      </c>
      <c r="M234" s="471">
        <f t="shared" si="11"/>
        <v>149</v>
      </c>
      <c r="N234" s="472">
        <f t="shared" si="12"/>
        <v>10281</v>
      </c>
    </row>
    <row r="235" spans="1:14" ht="22.5" customHeight="1">
      <c r="A235" s="442">
        <v>220</v>
      </c>
      <c r="B235" s="443">
        <v>9787115504210</v>
      </c>
      <c r="C235" s="446" t="s">
        <v>726</v>
      </c>
      <c r="D235" s="445" t="s">
        <v>45</v>
      </c>
      <c r="E235" s="446" t="s">
        <v>727</v>
      </c>
      <c r="F235" s="446" t="s">
        <v>40</v>
      </c>
      <c r="G235" s="447">
        <v>43497</v>
      </c>
      <c r="H235" s="448">
        <v>59.8</v>
      </c>
      <c r="I235" s="446" t="s">
        <v>23</v>
      </c>
      <c r="J235" s="475" t="s">
        <v>723</v>
      </c>
      <c r="K235" s="476">
        <v>48</v>
      </c>
      <c r="L235" s="477">
        <v>1</v>
      </c>
      <c r="M235" s="471">
        <f t="shared" si="11"/>
        <v>49</v>
      </c>
      <c r="N235" s="472">
        <f t="shared" si="12"/>
        <v>2930.2</v>
      </c>
    </row>
    <row r="236" spans="1:14" ht="22.5" customHeight="1">
      <c r="A236" s="442">
        <v>221</v>
      </c>
      <c r="B236" s="443">
        <v>9787115506429</v>
      </c>
      <c r="C236" s="446" t="s">
        <v>728</v>
      </c>
      <c r="D236" s="445" t="s">
        <v>45</v>
      </c>
      <c r="E236" s="446" t="s">
        <v>729</v>
      </c>
      <c r="F236" s="446" t="s">
        <v>40</v>
      </c>
      <c r="G236" s="447">
        <v>43556</v>
      </c>
      <c r="H236" s="448">
        <v>45</v>
      </c>
      <c r="I236" s="446" t="s">
        <v>23</v>
      </c>
      <c r="J236" s="475" t="s">
        <v>723</v>
      </c>
      <c r="K236" s="476">
        <v>93</v>
      </c>
      <c r="L236" s="477">
        <v>2</v>
      </c>
      <c r="M236" s="471">
        <f t="shared" si="11"/>
        <v>95</v>
      </c>
      <c r="N236" s="472">
        <f t="shared" si="12"/>
        <v>4275</v>
      </c>
    </row>
    <row r="237" spans="1:14" ht="22.5" customHeight="1">
      <c r="A237" s="442">
        <v>222</v>
      </c>
      <c r="B237" s="449">
        <v>9787115566164</v>
      </c>
      <c r="C237" s="444" t="s">
        <v>730</v>
      </c>
      <c r="D237" s="445" t="s">
        <v>45</v>
      </c>
      <c r="E237" s="446" t="s">
        <v>731</v>
      </c>
      <c r="F237" s="446" t="s">
        <v>40</v>
      </c>
      <c r="G237" s="447">
        <v>44440</v>
      </c>
      <c r="H237" s="448">
        <v>46</v>
      </c>
      <c r="I237" s="446" t="s">
        <v>23</v>
      </c>
      <c r="J237" s="475" t="s">
        <v>723</v>
      </c>
      <c r="K237" s="476">
        <v>43</v>
      </c>
      <c r="L237" s="478">
        <v>1</v>
      </c>
      <c r="M237" s="471">
        <f t="shared" si="11"/>
        <v>44</v>
      </c>
      <c r="N237" s="472">
        <f t="shared" si="12"/>
        <v>2024</v>
      </c>
    </row>
    <row r="238" spans="1:14" ht="22.5" customHeight="1">
      <c r="A238" s="442">
        <v>223</v>
      </c>
      <c r="B238" s="443">
        <v>9787115567680</v>
      </c>
      <c r="C238" s="446" t="s">
        <v>732</v>
      </c>
      <c r="D238" s="445" t="s">
        <v>733</v>
      </c>
      <c r="E238" s="446" t="s">
        <v>734</v>
      </c>
      <c r="F238" s="446" t="s">
        <v>22</v>
      </c>
      <c r="G238" s="447">
        <v>44470</v>
      </c>
      <c r="H238" s="448">
        <v>59.8</v>
      </c>
      <c r="I238" s="446" t="s">
        <v>23</v>
      </c>
      <c r="J238" s="475" t="s">
        <v>723</v>
      </c>
      <c r="K238" s="476">
        <v>151</v>
      </c>
      <c r="L238" s="478">
        <v>3</v>
      </c>
      <c r="M238" s="471">
        <f t="shared" si="11"/>
        <v>154</v>
      </c>
      <c r="N238" s="472">
        <f t="shared" si="12"/>
        <v>9209.199999999999</v>
      </c>
    </row>
    <row r="239" spans="1:14" ht="22.5" customHeight="1">
      <c r="A239" s="442">
        <v>224</v>
      </c>
      <c r="B239" s="443">
        <v>9787115595102</v>
      </c>
      <c r="C239" s="446" t="s">
        <v>735</v>
      </c>
      <c r="D239" s="445" t="s">
        <v>45</v>
      </c>
      <c r="E239" s="446" t="s">
        <v>736</v>
      </c>
      <c r="F239" s="446" t="s">
        <v>22</v>
      </c>
      <c r="G239" s="447">
        <v>44805</v>
      </c>
      <c r="H239" s="448">
        <v>59.8</v>
      </c>
      <c r="I239" s="446" t="s">
        <v>23</v>
      </c>
      <c r="J239" s="475" t="s">
        <v>723</v>
      </c>
      <c r="K239" s="476">
        <v>93</v>
      </c>
      <c r="L239" s="478">
        <v>2</v>
      </c>
      <c r="M239" s="471">
        <f t="shared" si="11"/>
        <v>95</v>
      </c>
      <c r="N239" s="472">
        <f t="shared" si="12"/>
        <v>5681</v>
      </c>
    </row>
    <row r="240" spans="1:14" ht="22.5" customHeight="1">
      <c r="A240" s="442">
        <v>225</v>
      </c>
      <c r="B240" s="443">
        <v>9787111679509</v>
      </c>
      <c r="C240" s="450" t="s">
        <v>737</v>
      </c>
      <c r="D240" s="445" t="s">
        <v>450</v>
      </c>
      <c r="E240" s="446" t="s">
        <v>738</v>
      </c>
      <c r="F240" s="446" t="s">
        <v>200</v>
      </c>
      <c r="G240" s="447">
        <v>44317</v>
      </c>
      <c r="H240" s="448">
        <v>57</v>
      </c>
      <c r="I240" s="446" t="s">
        <v>23</v>
      </c>
      <c r="J240" s="475" t="s">
        <v>723</v>
      </c>
      <c r="K240" s="476">
        <v>48</v>
      </c>
      <c r="L240" s="478">
        <v>1</v>
      </c>
      <c r="M240" s="471">
        <f t="shared" si="11"/>
        <v>49</v>
      </c>
      <c r="N240" s="472">
        <f t="shared" si="12"/>
        <v>2793</v>
      </c>
    </row>
    <row r="241" spans="1:14" ht="22.5" customHeight="1">
      <c r="A241" s="442">
        <v>226</v>
      </c>
      <c r="B241" s="443">
        <v>9787121448805</v>
      </c>
      <c r="C241" s="450" t="s">
        <v>739</v>
      </c>
      <c r="D241" s="445" t="s">
        <v>340</v>
      </c>
      <c r="E241" s="446" t="s">
        <v>740</v>
      </c>
      <c r="F241" s="446" t="s">
        <v>36</v>
      </c>
      <c r="G241" s="447">
        <v>44927</v>
      </c>
      <c r="H241" s="448">
        <v>59</v>
      </c>
      <c r="I241" s="446" t="s">
        <v>23</v>
      </c>
      <c r="J241" s="475" t="s">
        <v>723</v>
      </c>
      <c r="K241" s="476">
        <v>43</v>
      </c>
      <c r="L241" s="478">
        <v>1</v>
      </c>
      <c r="M241" s="471">
        <f t="shared" si="11"/>
        <v>44</v>
      </c>
      <c r="N241" s="472">
        <f t="shared" si="12"/>
        <v>2596</v>
      </c>
    </row>
    <row r="242" spans="1:14" ht="22.5" customHeight="1">
      <c r="A242" s="442">
        <v>227</v>
      </c>
      <c r="B242" s="451" t="s">
        <v>741</v>
      </c>
      <c r="C242" s="444" t="s">
        <v>742</v>
      </c>
      <c r="D242" s="445" t="s">
        <v>396</v>
      </c>
      <c r="E242" s="452" t="s">
        <v>743</v>
      </c>
      <c r="F242" s="446" t="s">
        <v>36</v>
      </c>
      <c r="G242" s="447">
        <v>43952</v>
      </c>
      <c r="H242" s="448">
        <v>59</v>
      </c>
      <c r="I242" s="446" t="s">
        <v>23</v>
      </c>
      <c r="J242" s="475" t="s">
        <v>723</v>
      </c>
      <c r="K242" s="476">
        <v>426</v>
      </c>
      <c r="L242" s="478">
        <v>3</v>
      </c>
      <c r="M242" s="471">
        <f t="shared" si="11"/>
        <v>429</v>
      </c>
      <c r="N242" s="472">
        <f t="shared" si="12"/>
        <v>25311</v>
      </c>
    </row>
    <row r="243" spans="1:14" ht="22.5" customHeight="1">
      <c r="A243" s="442">
        <v>228</v>
      </c>
      <c r="B243" s="446" t="s">
        <v>744</v>
      </c>
      <c r="C243" s="453" t="s">
        <v>745</v>
      </c>
      <c r="D243" s="445" t="s">
        <v>746</v>
      </c>
      <c r="E243" s="446" t="s">
        <v>747</v>
      </c>
      <c r="F243" s="446" t="s">
        <v>22</v>
      </c>
      <c r="G243" s="447">
        <v>44044</v>
      </c>
      <c r="H243" s="448">
        <v>69</v>
      </c>
      <c r="I243" s="446" t="s">
        <v>23</v>
      </c>
      <c r="J243" s="475" t="s">
        <v>723</v>
      </c>
      <c r="K243" s="476">
        <v>426</v>
      </c>
      <c r="L243" s="478">
        <v>3</v>
      </c>
      <c r="M243" s="471">
        <f t="shared" si="11"/>
        <v>429</v>
      </c>
      <c r="N243" s="472">
        <f t="shared" si="12"/>
        <v>29601</v>
      </c>
    </row>
    <row r="244" spans="1:14" ht="22.5" customHeight="1">
      <c r="A244" s="442">
        <v>229</v>
      </c>
      <c r="B244" s="449">
        <v>9787115555618</v>
      </c>
      <c r="C244" s="446" t="s">
        <v>748</v>
      </c>
      <c r="D244" s="446" t="s">
        <v>45</v>
      </c>
      <c r="E244" s="454" t="s">
        <v>749</v>
      </c>
      <c r="F244" s="444" t="s">
        <v>40</v>
      </c>
      <c r="G244" s="447">
        <v>44197</v>
      </c>
      <c r="H244" s="448">
        <v>59.8</v>
      </c>
      <c r="I244" s="444" t="s">
        <v>23</v>
      </c>
      <c r="J244" s="475" t="s">
        <v>723</v>
      </c>
      <c r="K244" s="476">
        <v>43</v>
      </c>
      <c r="L244" s="478">
        <v>1</v>
      </c>
      <c r="M244" s="471">
        <f t="shared" si="11"/>
        <v>44</v>
      </c>
      <c r="N244" s="472">
        <f t="shared" si="12"/>
        <v>2631.2</v>
      </c>
    </row>
    <row r="245" spans="1:14" ht="22.5" customHeight="1">
      <c r="A245" s="442">
        <v>230</v>
      </c>
      <c r="B245" s="449">
        <v>9787121375064</v>
      </c>
      <c r="C245" s="444" t="s">
        <v>750</v>
      </c>
      <c r="D245" s="449" t="s">
        <v>340</v>
      </c>
      <c r="E245" s="444" t="s">
        <v>392</v>
      </c>
      <c r="F245" s="449" t="s">
        <v>751</v>
      </c>
      <c r="G245" s="447">
        <v>43891</v>
      </c>
      <c r="H245" s="455">
        <v>55</v>
      </c>
      <c r="I245" s="446" t="s">
        <v>23</v>
      </c>
      <c r="J245" s="475" t="s">
        <v>723</v>
      </c>
      <c r="K245" s="476">
        <v>93</v>
      </c>
      <c r="L245" s="478">
        <v>2</v>
      </c>
      <c r="M245" s="471">
        <f t="shared" si="11"/>
        <v>95</v>
      </c>
      <c r="N245" s="472">
        <f t="shared" si="12"/>
        <v>5225</v>
      </c>
    </row>
    <row r="246" spans="1:14" ht="22.5" customHeight="1">
      <c r="A246" s="442">
        <v>231</v>
      </c>
      <c r="B246" s="446" t="s">
        <v>752</v>
      </c>
      <c r="C246" s="444" t="s">
        <v>753</v>
      </c>
      <c r="D246" s="444" t="s">
        <v>754</v>
      </c>
      <c r="E246" s="444" t="s">
        <v>755</v>
      </c>
      <c r="F246" s="444" t="s">
        <v>43</v>
      </c>
      <c r="G246" s="456">
        <v>44652</v>
      </c>
      <c r="H246" s="457">
        <v>49.8</v>
      </c>
      <c r="I246" s="444" t="s">
        <v>23</v>
      </c>
      <c r="J246" s="475" t="s">
        <v>723</v>
      </c>
      <c r="K246" s="476">
        <v>194</v>
      </c>
      <c r="L246" s="478">
        <v>4</v>
      </c>
      <c r="M246" s="471">
        <f t="shared" si="11"/>
        <v>198</v>
      </c>
      <c r="N246" s="472">
        <f t="shared" si="12"/>
        <v>9860.4</v>
      </c>
    </row>
    <row r="247" spans="1:14" ht="22.5" customHeight="1">
      <c r="A247" s="442">
        <v>232</v>
      </c>
      <c r="B247" s="443">
        <v>9787115526588</v>
      </c>
      <c r="C247" s="446" t="s">
        <v>756</v>
      </c>
      <c r="D247" s="445" t="s">
        <v>45</v>
      </c>
      <c r="E247" s="446" t="s">
        <v>757</v>
      </c>
      <c r="F247" s="446" t="s">
        <v>22</v>
      </c>
      <c r="G247" s="447">
        <v>44378</v>
      </c>
      <c r="H247" s="448">
        <v>59.8</v>
      </c>
      <c r="I247" s="446" t="s">
        <v>758</v>
      </c>
      <c r="J247" s="475" t="s">
        <v>723</v>
      </c>
      <c r="K247" s="476">
        <v>85</v>
      </c>
      <c r="L247" s="478">
        <v>2</v>
      </c>
      <c r="M247" s="471">
        <f t="shared" si="11"/>
        <v>87</v>
      </c>
      <c r="N247" s="472">
        <f t="shared" si="12"/>
        <v>5202.599999999999</v>
      </c>
    </row>
    <row r="248" spans="1:14" ht="22.5" customHeight="1">
      <c r="A248" s="442">
        <v>233</v>
      </c>
      <c r="B248" s="458">
        <v>9787115559401</v>
      </c>
      <c r="C248" s="459" t="s">
        <v>759</v>
      </c>
      <c r="D248" s="460" t="s">
        <v>45</v>
      </c>
      <c r="E248" s="461" t="s">
        <v>760</v>
      </c>
      <c r="F248" s="461" t="s">
        <v>40</v>
      </c>
      <c r="G248" s="462">
        <v>44470</v>
      </c>
      <c r="H248" s="463">
        <v>79.8</v>
      </c>
      <c r="I248" s="461" t="s">
        <v>23</v>
      </c>
      <c r="J248" s="475" t="s">
        <v>723</v>
      </c>
      <c r="K248" s="476">
        <v>511</v>
      </c>
      <c r="L248" s="478">
        <v>5</v>
      </c>
      <c r="M248" s="471">
        <f t="shared" si="11"/>
        <v>516</v>
      </c>
      <c r="N248" s="472">
        <f t="shared" si="12"/>
        <v>41176.799999999996</v>
      </c>
    </row>
    <row r="249" spans="1:14" ht="22.5" customHeight="1">
      <c r="A249" s="442">
        <v>234</v>
      </c>
      <c r="B249" s="443">
        <v>9787113282868</v>
      </c>
      <c r="C249" s="446" t="s">
        <v>761</v>
      </c>
      <c r="D249" s="445" t="s">
        <v>754</v>
      </c>
      <c r="E249" s="446" t="s">
        <v>762</v>
      </c>
      <c r="F249" s="446" t="s">
        <v>200</v>
      </c>
      <c r="G249" s="447">
        <v>44440</v>
      </c>
      <c r="H249" s="448">
        <v>49.8</v>
      </c>
      <c r="I249" s="446" t="s">
        <v>758</v>
      </c>
      <c r="J249" s="475" t="s">
        <v>723</v>
      </c>
      <c r="K249" s="476">
        <v>236</v>
      </c>
      <c r="L249" s="478">
        <v>5</v>
      </c>
      <c r="M249" s="471">
        <f t="shared" si="11"/>
        <v>241</v>
      </c>
      <c r="N249" s="472">
        <f t="shared" si="12"/>
        <v>12001.8</v>
      </c>
    </row>
    <row r="250" spans="1:14" ht="22.5" customHeight="1">
      <c r="A250" s="442">
        <v>235</v>
      </c>
      <c r="B250" s="443" t="s">
        <v>763</v>
      </c>
      <c r="C250" s="446" t="s">
        <v>764</v>
      </c>
      <c r="D250" s="445" t="s">
        <v>765</v>
      </c>
      <c r="E250" s="446" t="s">
        <v>766</v>
      </c>
      <c r="F250" s="446" t="s">
        <v>767</v>
      </c>
      <c r="G250" s="447" t="s">
        <v>768</v>
      </c>
      <c r="H250" s="448">
        <v>58.2</v>
      </c>
      <c r="I250" s="446" t="s">
        <v>758</v>
      </c>
      <c r="J250" s="475" t="s">
        <v>723</v>
      </c>
      <c r="K250" s="476">
        <v>85</v>
      </c>
      <c r="L250" s="478">
        <v>2</v>
      </c>
      <c r="M250" s="471">
        <f t="shared" si="11"/>
        <v>87</v>
      </c>
      <c r="N250" s="472">
        <f t="shared" si="12"/>
        <v>5063.400000000001</v>
      </c>
    </row>
    <row r="251" spans="1:14" ht="22.5" customHeight="1">
      <c r="A251" s="442">
        <v>236</v>
      </c>
      <c r="B251" s="449">
        <v>9787563558292</v>
      </c>
      <c r="C251" s="446" t="s">
        <v>769</v>
      </c>
      <c r="D251" s="445" t="s">
        <v>465</v>
      </c>
      <c r="E251" s="446" t="s">
        <v>770</v>
      </c>
      <c r="F251" s="446" t="s">
        <v>40</v>
      </c>
      <c r="G251" s="447">
        <v>43678</v>
      </c>
      <c r="H251" s="448">
        <v>39.8</v>
      </c>
      <c r="I251" s="446" t="s">
        <v>771</v>
      </c>
      <c r="J251" s="475" t="s">
        <v>723</v>
      </c>
      <c r="K251" s="476">
        <v>426</v>
      </c>
      <c r="L251" s="478">
        <v>3</v>
      </c>
      <c r="M251" s="471">
        <f t="shared" si="11"/>
        <v>429</v>
      </c>
      <c r="N251" s="472">
        <f t="shared" si="12"/>
        <v>17074.199999999997</v>
      </c>
    </row>
    <row r="252" spans="1:14" ht="22.5" customHeight="1">
      <c r="A252" s="442">
        <v>237</v>
      </c>
      <c r="B252" s="443">
        <v>9787313256614</v>
      </c>
      <c r="C252" s="446" t="s">
        <v>772</v>
      </c>
      <c r="D252" s="445" t="s">
        <v>166</v>
      </c>
      <c r="E252" s="446" t="s">
        <v>773</v>
      </c>
      <c r="F252" s="446" t="s">
        <v>40</v>
      </c>
      <c r="G252" s="447">
        <v>44501</v>
      </c>
      <c r="H252" s="448">
        <v>48</v>
      </c>
      <c r="I252" s="446" t="s">
        <v>771</v>
      </c>
      <c r="J252" s="475" t="s">
        <v>723</v>
      </c>
      <c r="K252" s="476">
        <v>93</v>
      </c>
      <c r="L252" s="478">
        <v>2</v>
      </c>
      <c r="M252" s="471">
        <f t="shared" si="11"/>
        <v>95</v>
      </c>
      <c r="N252" s="472">
        <f t="shared" si="12"/>
        <v>4560</v>
      </c>
    </row>
    <row r="253" spans="1:14" ht="22.5" customHeight="1">
      <c r="A253" s="442">
        <v>238</v>
      </c>
      <c r="B253" s="443">
        <v>978730261223</v>
      </c>
      <c r="C253" s="464" t="s">
        <v>774</v>
      </c>
      <c r="D253" s="445" t="s">
        <v>396</v>
      </c>
      <c r="E253" s="446" t="s">
        <v>775</v>
      </c>
      <c r="F253" s="446" t="s">
        <v>40</v>
      </c>
      <c r="G253" s="447">
        <v>44774</v>
      </c>
      <c r="H253" s="448">
        <v>76</v>
      </c>
      <c r="I253" s="446" t="s">
        <v>66</v>
      </c>
      <c r="J253" s="437" t="s">
        <v>776</v>
      </c>
      <c r="K253" s="476">
        <v>84</v>
      </c>
      <c r="L253" s="470">
        <v>2</v>
      </c>
      <c r="M253" s="471">
        <f t="shared" si="11"/>
        <v>86</v>
      </c>
      <c r="N253" s="472">
        <f t="shared" si="12"/>
        <v>6536</v>
      </c>
    </row>
    <row r="254" spans="1:14" ht="22.5" customHeight="1">
      <c r="A254" s="442">
        <v>239</v>
      </c>
      <c r="B254" s="443">
        <v>9787115552204</v>
      </c>
      <c r="C254" s="446" t="s">
        <v>777</v>
      </c>
      <c r="D254" s="445" t="s">
        <v>45</v>
      </c>
      <c r="E254" s="446" t="s">
        <v>778</v>
      </c>
      <c r="F254" s="446" t="s">
        <v>40</v>
      </c>
      <c r="G254" s="447">
        <v>44256</v>
      </c>
      <c r="H254" s="448">
        <v>49.8</v>
      </c>
      <c r="I254" s="446" t="s">
        <v>66</v>
      </c>
      <c r="J254" s="437" t="s">
        <v>776</v>
      </c>
      <c r="K254" s="476">
        <v>93</v>
      </c>
      <c r="L254" s="470">
        <v>2</v>
      </c>
      <c r="M254" s="471">
        <f t="shared" si="11"/>
        <v>95</v>
      </c>
      <c r="N254" s="472">
        <f t="shared" si="12"/>
        <v>4731</v>
      </c>
    </row>
    <row r="255" spans="1:14" ht="22.5" customHeight="1">
      <c r="A255" s="442">
        <v>240</v>
      </c>
      <c r="B255" s="449">
        <v>9787115608314</v>
      </c>
      <c r="C255" s="446" t="s">
        <v>779</v>
      </c>
      <c r="D255" s="445" t="s">
        <v>45</v>
      </c>
      <c r="E255" s="465" t="s">
        <v>780</v>
      </c>
      <c r="F255" s="446" t="s">
        <v>40</v>
      </c>
      <c r="G255" s="447">
        <v>45017</v>
      </c>
      <c r="H255" s="448">
        <v>69.8</v>
      </c>
      <c r="I255" s="446" t="s">
        <v>66</v>
      </c>
      <c r="J255" s="437" t="s">
        <v>776</v>
      </c>
      <c r="K255" s="476">
        <v>85</v>
      </c>
      <c r="L255" s="470">
        <v>2</v>
      </c>
      <c r="M255" s="471">
        <f t="shared" si="11"/>
        <v>87</v>
      </c>
      <c r="N255" s="472">
        <f t="shared" si="12"/>
        <v>6072.599999999999</v>
      </c>
    </row>
    <row r="256" spans="1:14" ht="22.5" customHeight="1">
      <c r="A256" s="442">
        <v>241</v>
      </c>
      <c r="B256" s="449">
        <v>9787121432200</v>
      </c>
      <c r="C256" s="466" t="s">
        <v>781</v>
      </c>
      <c r="D256" s="466" t="s">
        <v>340</v>
      </c>
      <c r="E256" s="446" t="s">
        <v>782</v>
      </c>
      <c r="F256" s="446" t="s">
        <v>40</v>
      </c>
      <c r="G256" s="447">
        <v>44866</v>
      </c>
      <c r="H256" s="448">
        <v>45</v>
      </c>
      <c r="I256" s="446" t="s">
        <v>66</v>
      </c>
      <c r="J256" s="437" t="s">
        <v>776</v>
      </c>
      <c r="K256" s="476">
        <v>43</v>
      </c>
      <c r="L256" s="470">
        <v>1</v>
      </c>
      <c r="M256" s="471">
        <f t="shared" si="11"/>
        <v>44</v>
      </c>
      <c r="N256" s="472">
        <f t="shared" si="12"/>
        <v>1980</v>
      </c>
    </row>
    <row r="257" spans="1:14" ht="22.5" customHeight="1">
      <c r="A257" s="442">
        <v>242</v>
      </c>
      <c r="B257" s="443">
        <v>9787121452192</v>
      </c>
      <c r="C257" s="450" t="s">
        <v>783</v>
      </c>
      <c r="D257" s="445" t="s">
        <v>340</v>
      </c>
      <c r="E257" s="446" t="s">
        <v>784</v>
      </c>
      <c r="F257" s="446" t="s">
        <v>40</v>
      </c>
      <c r="G257" s="447">
        <v>44986</v>
      </c>
      <c r="H257" s="448">
        <v>55</v>
      </c>
      <c r="I257" s="446" t="s">
        <v>66</v>
      </c>
      <c r="J257" s="437" t="s">
        <v>776</v>
      </c>
      <c r="K257" s="476">
        <v>103</v>
      </c>
      <c r="L257" s="470">
        <v>2</v>
      </c>
      <c r="M257" s="471">
        <f t="shared" si="11"/>
        <v>105</v>
      </c>
      <c r="N257" s="472">
        <f t="shared" si="12"/>
        <v>5775</v>
      </c>
    </row>
    <row r="258" spans="1:14" ht="22.5" customHeight="1">
      <c r="A258" s="442">
        <v>243</v>
      </c>
      <c r="B258" s="443">
        <v>9787302563518</v>
      </c>
      <c r="C258" s="446" t="s">
        <v>785</v>
      </c>
      <c r="D258" s="445" t="s">
        <v>396</v>
      </c>
      <c r="E258" s="444" t="s">
        <v>757</v>
      </c>
      <c r="F258" s="446" t="s">
        <v>40</v>
      </c>
      <c r="G258" s="447">
        <v>44075</v>
      </c>
      <c r="H258" s="448">
        <v>79.8</v>
      </c>
      <c r="I258" s="446" t="s">
        <v>66</v>
      </c>
      <c r="J258" s="437" t="s">
        <v>776</v>
      </c>
      <c r="K258" s="476">
        <v>93</v>
      </c>
      <c r="L258" s="470">
        <v>2</v>
      </c>
      <c r="M258" s="471">
        <f t="shared" si="11"/>
        <v>95</v>
      </c>
      <c r="N258" s="472">
        <f t="shared" si="12"/>
        <v>7581</v>
      </c>
    </row>
    <row r="259" spans="1:14" ht="22.5" customHeight="1">
      <c r="A259" s="442">
        <v>244</v>
      </c>
      <c r="B259" s="443">
        <v>9787302606710</v>
      </c>
      <c r="C259" s="446" t="s">
        <v>786</v>
      </c>
      <c r="D259" s="445" t="s">
        <v>396</v>
      </c>
      <c r="E259" s="446" t="s">
        <v>757</v>
      </c>
      <c r="F259" s="446" t="s">
        <v>22</v>
      </c>
      <c r="G259" s="447">
        <v>44682</v>
      </c>
      <c r="H259" s="448">
        <v>59.9</v>
      </c>
      <c r="I259" s="446" t="s">
        <v>66</v>
      </c>
      <c r="J259" s="437" t="s">
        <v>776</v>
      </c>
      <c r="K259" s="476">
        <v>146</v>
      </c>
      <c r="L259" s="470">
        <v>3</v>
      </c>
      <c r="M259" s="471">
        <f t="shared" si="11"/>
        <v>149</v>
      </c>
      <c r="N259" s="472">
        <f t="shared" si="12"/>
        <v>8925.1</v>
      </c>
    </row>
    <row r="260" spans="1:14" ht="22.5" customHeight="1">
      <c r="A260" s="442">
        <v>245</v>
      </c>
      <c r="B260" s="443">
        <v>9787121379086</v>
      </c>
      <c r="C260" s="28" t="s">
        <v>787</v>
      </c>
      <c r="D260" s="445" t="s">
        <v>340</v>
      </c>
      <c r="E260" s="28" t="s">
        <v>788</v>
      </c>
      <c r="F260" s="446" t="s">
        <v>22</v>
      </c>
      <c r="G260" s="447">
        <v>44197</v>
      </c>
      <c r="H260" s="448">
        <v>59.8</v>
      </c>
      <c r="I260" s="486" t="s">
        <v>23</v>
      </c>
      <c r="J260" s="487" t="s">
        <v>723</v>
      </c>
      <c r="K260" s="488">
        <v>85</v>
      </c>
      <c r="L260" s="489">
        <v>2</v>
      </c>
      <c r="M260" s="490">
        <f t="shared" si="11"/>
        <v>87</v>
      </c>
      <c r="N260" s="472">
        <f t="shared" si="12"/>
        <v>5202.599999999999</v>
      </c>
    </row>
    <row r="261" spans="1:14" ht="22.5" customHeight="1">
      <c r="A261" s="442">
        <v>246</v>
      </c>
      <c r="B261" s="443">
        <v>9787313264756</v>
      </c>
      <c r="C261" s="444" t="s">
        <v>745</v>
      </c>
      <c r="D261" s="466" t="s">
        <v>166</v>
      </c>
      <c r="E261" s="444" t="s">
        <v>789</v>
      </c>
      <c r="F261" s="446" t="s">
        <v>40</v>
      </c>
      <c r="G261" s="447">
        <v>44562</v>
      </c>
      <c r="H261" s="448">
        <v>48.9</v>
      </c>
      <c r="I261" s="446" t="s">
        <v>66</v>
      </c>
      <c r="J261" s="437" t="s">
        <v>776</v>
      </c>
      <c r="K261" s="476">
        <v>48</v>
      </c>
      <c r="L261" s="470">
        <v>1</v>
      </c>
      <c r="M261" s="471">
        <f t="shared" si="11"/>
        <v>49</v>
      </c>
      <c r="N261" s="472">
        <f t="shared" si="12"/>
        <v>2396.1</v>
      </c>
    </row>
    <row r="262" spans="1:14" ht="22.5" customHeight="1">
      <c r="A262" s="442">
        <v>247</v>
      </c>
      <c r="B262" s="443">
        <v>9787560659596</v>
      </c>
      <c r="C262" s="446" t="s">
        <v>790</v>
      </c>
      <c r="D262" s="445" t="s">
        <v>791</v>
      </c>
      <c r="E262" s="446" t="s">
        <v>792</v>
      </c>
      <c r="F262" s="446" t="s">
        <v>40</v>
      </c>
      <c r="G262" s="447">
        <v>44166</v>
      </c>
      <c r="H262" s="448">
        <v>58</v>
      </c>
      <c r="I262" s="446" t="s">
        <v>66</v>
      </c>
      <c r="J262" s="437" t="s">
        <v>776</v>
      </c>
      <c r="K262" s="476">
        <v>426</v>
      </c>
      <c r="L262" s="470">
        <v>3</v>
      </c>
      <c r="M262" s="471">
        <f t="shared" si="11"/>
        <v>429</v>
      </c>
      <c r="N262" s="472">
        <f t="shared" si="12"/>
        <v>24882</v>
      </c>
    </row>
    <row r="263" spans="1:14" ht="22.5" customHeight="1">
      <c r="A263" s="442">
        <v>248</v>
      </c>
      <c r="B263" s="443">
        <v>9787564792893</v>
      </c>
      <c r="C263" s="446" t="s">
        <v>793</v>
      </c>
      <c r="D263" s="445" t="s">
        <v>429</v>
      </c>
      <c r="E263" s="446" t="s">
        <v>794</v>
      </c>
      <c r="F263" s="446" t="s">
        <v>40</v>
      </c>
      <c r="G263" s="447">
        <v>44501</v>
      </c>
      <c r="H263" s="448">
        <v>59.8</v>
      </c>
      <c r="I263" s="446" t="s">
        <v>66</v>
      </c>
      <c r="J263" s="437" t="s">
        <v>776</v>
      </c>
      <c r="K263" s="476">
        <v>93</v>
      </c>
      <c r="L263" s="470">
        <v>2</v>
      </c>
      <c r="M263" s="471">
        <f t="shared" si="11"/>
        <v>95</v>
      </c>
      <c r="N263" s="472">
        <f t="shared" si="12"/>
        <v>5681</v>
      </c>
    </row>
    <row r="264" spans="1:14" ht="22.5" customHeight="1">
      <c r="A264" s="442">
        <v>249</v>
      </c>
      <c r="B264" s="443">
        <v>9787121397455</v>
      </c>
      <c r="C264" s="446" t="s">
        <v>795</v>
      </c>
      <c r="D264" s="445" t="s">
        <v>340</v>
      </c>
      <c r="E264" s="446" t="s">
        <v>796</v>
      </c>
      <c r="F264" s="446" t="s">
        <v>40</v>
      </c>
      <c r="G264" s="447">
        <v>44105</v>
      </c>
      <c r="H264" s="448">
        <v>59</v>
      </c>
      <c r="I264" s="446" t="s">
        <v>66</v>
      </c>
      <c r="J264" s="437" t="s">
        <v>776</v>
      </c>
      <c r="K264" s="476">
        <v>93</v>
      </c>
      <c r="L264" s="470">
        <v>2</v>
      </c>
      <c r="M264" s="471">
        <f t="shared" si="11"/>
        <v>95</v>
      </c>
      <c r="N264" s="472">
        <f t="shared" si="12"/>
        <v>5605</v>
      </c>
    </row>
    <row r="265" spans="1:14" ht="22.5" customHeight="1">
      <c r="A265" s="442">
        <v>250</v>
      </c>
      <c r="B265" s="443">
        <v>9787121459894</v>
      </c>
      <c r="C265" s="479" t="s">
        <v>797</v>
      </c>
      <c r="D265" s="446" t="s">
        <v>340</v>
      </c>
      <c r="E265" s="444" t="s">
        <v>798</v>
      </c>
      <c r="F265" s="444" t="s">
        <v>40</v>
      </c>
      <c r="G265" s="447">
        <v>45108</v>
      </c>
      <c r="H265" s="448">
        <v>48</v>
      </c>
      <c r="I265" s="444" t="s">
        <v>66</v>
      </c>
      <c r="J265" s="437" t="s">
        <v>776</v>
      </c>
      <c r="K265" s="476">
        <v>6403</v>
      </c>
      <c r="L265" s="470">
        <v>35</v>
      </c>
      <c r="M265" s="471">
        <f t="shared" si="11"/>
        <v>6438</v>
      </c>
      <c r="N265" s="472">
        <f t="shared" si="12"/>
        <v>309024</v>
      </c>
    </row>
    <row r="266" spans="1:14" ht="22.5" customHeight="1">
      <c r="A266" s="442">
        <v>251</v>
      </c>
      <c r="B266" s="443">
        <v>9787313199188</v>
      </c>
      <c r="C266" s="446" t="s">
        <v>799</v>
      </c>
      <c r="D266" s="445" t="s">
        <v>166</v>
      </c>
      <c r="E266" s="446" t="s">
        <v>800</v>
      </c>
      <c r="F266" s="446" t="s">
        <v>40</v>
      </c>
      <c r="G266" s="447">
        <v>43313</v>
      </c>
      <c r="H266" s="448">
        <v>48</v>
      </c>
      <c r="I266" s="446" t="s">
        <v>66</v>
      </c>
      <c r="J266" s="437" t="s">
        <v>776</v>
      </c>
      <c r="K266" s="476">
        <v>426</v>
      </c>
      <c r="L266" s="470">
        <v>3</v>
      </c>
      <c r="M266" s="471">
        <f t="shared" si="11"/>
        <v>429</v>
      </c>
      <c r="N266" s="472">
        <f t="shared" si="12"/>
        <v>20592</v>
      </c>
    </row>
    <row r="267" spans="1:14" ht="22.5" customHeight="1">
      <c r="A267" s="442">
        <v>252</v>
      </c>
      <c r="B267" s="443">
        <v>9787566722454</v>
      </c>
      <c r="C267" s="446" t="s">
        <v>801</v>
      </c>
      <c r="D267" s="445" t="s">
        <v>71</v>
      </c>
      <c r="E267" s="446" t="s">
        <v>802</v>
      </c>
      <c r="F267" s="446" t="s">
        <v>40</v>
      </c>
      <c r="G267" s="447">
        <v>44409</v>
      </c>
      <c r="H267" s="448">
        <v>49.8</v>
      </c>
      <c r="I267" s="446" t="s">
        <v>66</v>
      </c>
      <c r="J267" s="437" t="s">
        <v>776</v>
      </c>
      <c r="K267" s="476">
        <v>151</v>
      </c>
      <c r="L267" s="470">
        <v>3</v>
      </c>
      <c r="M267" s="471">
        <f t="shared" si="11"/>
        <v>154</v>
      </c>
      <c r="N267" s="472">
        <f t="shared" si="12"/>
        <v>7669.2</v>
      </c>
    </row>
    <row r="268" spans="1:14" ht="22.5" customHeight="1">
      <c r="A268" s="442">
        <v>253</v>
      </c>
      <c r="B268" s="443">
        <v>9787115561763</v>
      </c>
      <c r="C268" s="446" t="s">
        <v>803</v>
      </c>
      <c r="D268" s="445" t="s">
        <v>45</v>
      </c>
      <c r="E268" s="446" t="s">
        <v>804</v>
      </c>
      <c r="F268" s="446" t="s">
        <v>40</v>
      </c>
      <c r="G268" s="447">
        <v>44348</v>
      </c>
      <c r="H268" s="455">
        <v>32.4</v>
      </c>
      <c r="I268" s="446" t="s">
        <v>66</v>
      </c>
      <c r="J268" s="437" t="s">
        <v>776</v>
      </c>
      <c r="K268" s="476">
        <v>85</v>
      </c>
      <c r="L268" s="470">
        <v>2</v>
      </c>
      <c r="M268" s="471">
        <f t="shared" si="11"/>
        <v>87</v>
      </c>
      <c r="N268" s="472">
        <f t="shared" si="12"/>
        <v>2818.7999999999997</v>
      </c>
    </row>
    <row r="270" spans="1:15" ht="22.5" customHeight="1">
      <c r="A270" s="15" t="s">
        <v>805</v>
      </c>
      <c r="B270" s="15"/>
      <c r="C270" s="15"/>
      <c r="D270" s="480" t="s">
        <v>806</v>
      </c>
      <c r="E270" s="481"/>
      <c r="F270" s="482"/>
      <c r="G270" s="480" t="s">
        <v>807</v>
      </c>
      <c r="H270" s="481"/>
      <c r="I270" s="481"/>
      <c r="J270" s="481"/>
      <c r="K270" s="482"/>
      <c r="L270" s="491"/>
      <c r="M270" s="492"/>
      <c r="N270" s="493"/>
      <c r="O270" s="491"/>
    </row>
    <row r="271" spans="1:14" ht="22.5" customHeight="1">
      <c r="A271" s="21" t="s">
        <v>5</v>
      </c>
      <c r="B271" s="21" t="s">
        <v>6</v>
      </c>
      <c r="C271" s="21" t="s">
        <v>7</v>
      </c>
      <c r="D271" s="21" t="s">
        <v>8</v>
      </c>
      <c r="E271" s="21" t="s">
        <v>9</v>
      </c>
      <c r="F271" s="21" t="s">
        <v>10</v>
      </c>
      <c r="G271" s="21" t="s">
        <v>11</v>
      </c>
      <c r="H271" s="21" t="s">
        <v>12</v>
      </c>
      <c r="I271" s="21" t="s">
        <v>13</v>
      </c>
      <c r="J271" s="21" t="s">
        <v>14</v>
      </c>
      <c r="K271" s="494" t="s">
        <v>15</v>
      </c>
      <c r="L271" s="494" t="s">
        <v>16</v>
      </c>
      <c r="M271" s="495" t="s">
        <v>17</v>
      </c>
      <c r="N271" s="496" t="s">
        <v>18</v>
      </c>
    </row>
    <row r="272" spans="1:14" ht="22.5" customHeight="1">
      <c r="A272" s="21">
        <v>254</v>
      </c>
      <c r="B272" s="302">
        <v>9787040562392</v>
      </c>
      <c r="C272" s="21" t="s">
        <v>808</v>
      </c>
      <c r="D272" s="21" t="s">
        <v>34</v>
      </c>
      <c r="E272" s="21" t="s">
        <v>809</v>
      </c>
      <c r="F272" s="21" t="s">
        <v>200</v>
      </c>
      <c r="G272" s="21" t="s">
        <v>538</v>
      </c>
      <c r="H272" s="21">
        <v>54</v>
      </c>
      <c r="I272" s="21" t="s">
        <v>23</v>
      </c>
      <c r="J272" s="21" t="s">
        <v>810</v>
      </c>
      <c r="K272" s="497">
        <v>47</v>
      </c>
      <c r="L272" s="497">
        <v>0</v>
      </c>
      <c r="M272" s="498">
        <f aca="true" t="shared" si="13" ref="M272:M289">K272+L272</f>
        <v>47</v>
      </c>
      <c r="N272" s="499">
        <f aca="true" t="shared" si="14" ref="N272:N289">H272*M272</f>
        <v>2538</v>
      </c>
    </row>
    <row r="273" spans="1:14" ht="22.5" customHeight="1">
      <c r="A273" s="21">
        <v>255</v>
      </c>
      <c r="B273" s="302">
        <v>9787040423099</v>
      </c>
      <c r="C273" s="21" t="s">
        <v>811</v>
      </c>
      <c r="D273" s="21" t="s">
        <v>34</v>
      </c>
      <c r="E273" s="21" t="s">
        <v>812</v>
      </c>
      <c r="F273" s="21" t="s">
        <v>36</v>
      </c>
      <c r="G273" s="21" t="s">
        <v>284</v>
      </c>
      <c r="H273" s="21">
        <v>47.5</v>
      </c>
      <c r="I273" s="21" t="s">
        <v>23</v>
      </c>
      <c r="J273" s="21" t="s">
        <v>810</v>
      </c>
      <c r="K273" s="497">
        <v>47</v>
      </c>
      <c r="L273" s="497">
        <v>0</v>
      </c>
      <c r="M273" s="498">
        <f t="shared" si="13"/>
        <v>47</v>
      </c>
      <c r="N273" s="499">
        <f t="shared" si="14"/>
        <v>2232.5</v>
      </c>
    </row>
    <row r="274" spans="1:14" ht="22.5" customHeight="1">
      <c r="A274" s="21">
        <v>256</v>
      </c>
      <c r="B274" s="302">
        <v>9787040443325</v>
      </c>
      <c r="C274" s="21" t="s">
        <v>813</v>
      </c>
      <c r="D274" s="21" t="s">
        <v>34</v>
      </c>
      <c r="E274" s="21" t="s">
        <v>814</v>
      </c>
      <c r="F274" s="21" t="s">
        <v>36</v>
      </c>
      <c r="G274" s="21" t="s">
        <v>815</v>
      </c>
      <c r="H274" s="21">
        <v>48.5</v>
      </c>
      <c r="I274" s="21" t="s">
        <v>23</v>
      </c>
      <c r="J274" s="21" t="s">
        <v>810</v>
      </c>
      <c r="K274" s="497">
        <v>47</v>
      </c>
      <c r="L274" s="497">
        <v>0</v>
      </c>
      <c r="M274" s="498">
        <f t="shared" si="13"/>
        <v>47</v>
      </c>
      <c r="N274" s="499">
        <f t="shared" si="14"/>
        <v>2279.5</v>
      </c>
    </row>
    <row r="275" spans="1:14" ht="22.5" customHeight="1">
      <c r="A275" s="21">
        <v>257</v>
      </c>
      <c r="B275" s="302">
        <v>9787040329759</v>
      </c>
      <c r="C275" s="21" t="s">
        <v>816</v>
      </c>
      <c r="D275" s="21" t="s">
        <v>34</v>
      </c>
      <c r="E275" s="21" t="s">
        <v>817</v>
      </c>
      <c r="F275" s="21" t="s">
        <v>36</v>
      </c>
      <c r="G275" s="21" t="s">
        <v>818</v>
      </c>
      <c r="H275" s="21">
        <v>48.5</v>
      </c>
      <c r="I275" s="21" t="s">
        <v>23</v>
      </c>
      <c r="J275" s="21" t="s">
        <v>810</v>
      </c>
      <c r="K275" s="497">
        <v>50</v>
      </c>
      <c r="L275" s="497">
        <v>0</v>
      </c>
      <c r="M275" s="498">
        <f t="shared" si="13"/>
        <v>50</v>
      </c>
      <c r="N275" s="499">
        <f t="shared" si="14"/>
        <v>2425</v>
      </c>
    </row>
    <row r="276" spans="1:14" ht="22.5" customHeight="1">
      <c r="A276" s="21">
        <v>258</v>
      </c>
      <c r="B276" s="302">
        <v>9787040444971</v>
      </c>
      <c r="C276" s="21" t="s">
        <v>819</v>
      </c>
      <c r="D276" s="21" t="s">
        <v>34</v>
      </c>
      <c r="E276" s="21" t="s">
        <v>820</v>
      </c>
      <c r="F276" s="21" t="s">
        <v>36</v>
      </c>
      <c r="G276" s="21" t="s">
        <v>821</v>
      </c>
      <c r="H276" s="21">
        <v>46.5</v>
      </c>
      <c r="I276" s="21" t="s">
        <v>23</v>
      </c>
      <c r="J276" s="21" t="s">
        <v>810</v>
      </c>
      <c r="K276" s="497">
        <v>50</v>
      </c>
      <c r="L276" s="497">
        <v>0</v>
      </c>
      <c r="M276" s="498">
        <f t="shared" si="13"/>
        <v>50</v>
      </c>
      <c r="N276" s="499">
        <f t="shared" si="14"/>
        <v>2325</v>
      </c>
    </row>
    <row r="277" spans="1:14" ht="22.5" customHeight="1">
      <c r="A277" s="21">
        <v>259</v>
      </c>
      <c r="B277" s="302">
        <v>9787040427820</v>
      </c>
      <c r="C277" s="21" t="s">
        <v>822</v>
      </c>
      <c r="D277" s="21" t="s">
        <v>34</v>
      </c>
      <c r="E277" s="21" t="s">
        <v>823</v>
      </c>
      <c r="F277" s="21" t="s">
        <v>36</v>
      </c>
      <c r="G277" s="21" t="s">
        <v>824</v>
      </c>
      <c r="H277" s="21">
        <v>36.8</v>
      </c>
      <c r="I277" s="21" t="s">
        <v>23</v>
      </c>
      <c r="J277" s="21" t="s">
        <v>810</v>
      </c>
      <c r="K277" s="497">
        <v>50</v>
      </c>
      <c r="L277" s="497">
        <v>0</v>
      </c>
      <c r="M277" s="498">
        <f t="shared" si="13"/>
        <v>50</v>
      </c>
      <c r="N277" s="499">
        <f t="shared" si="14"/>
        <v>1839.9999999999998</v>
      </c>
    </row>
    <row r="278" spans="1:14" ht="22.5" customHeight="1">
      <c r="A278" s="21">
        <v>260</v>
      </c>
      <c r="B278" s="302">
        <v>9787040419221</v>
      </c>
      <c r="C278" s="21" t="s">
        <v>825</v>
      </c>
      <c r="D278" s="21" t="s">
        <v>34</v>
      </c>
      <c r="E278" s="21" t="s">
        <v>826</v>
      </c>
      <c r="F278" s="21" t="s">
        <v>36</v>
      </c>
      <c r="G278" s="21" t="s">
        <v>827</v>
      </c>
      <c r="H278" s="21">
        <v>49.6</v>
      </c>
      <c r="I278" s="21" t="s">
        <v>23</v>
      </c>
      <c r="J278" s="21" t="s">
        <v>810</v>
      </c>
      <c r="K278" s="497">
        <v>50</v>
      </c>
      <c r="L278" s="497">
        <v>0</v>
      </c>
      <c r="M278" s="498">
        <f t="shared" si="13"/>
        <v>50</v>
      </c>
      <c r="N278" s="499">
        <f t="shared" si="14"/>
        <v>2480</v>
      </c>
    </row>
    <row r="279" spans="1:14" ht="22.5" customHeight="1">
      <c r="A279" s="21">
        <v>261</v>
      </c>
      <c r="B279" s="302">
        <v>9787040441284</v>
      </c>
      <c r="C279" s="40" t="s">
        <v>828</v>
      </c>
      <c r="D279" s="21" t="s">
        <v>34</v>
      </c>
      <c r="E279" s="335" t="s">
        <v>829</v>
      </c>
      <c r="F279" s="309" t="s">
        <v>36</v>
      </c>
      <c r="G279" s="88" t="s">
        <v>821</v>
      </c>
      <c r="H279" s="90">
        <v>38.8</v>
      </c>
      <c r="I279" s="21" t="s">
        <v>23</v>
      </c>
      <c r="J279" s="21" t="s">
        <v>810</v>
      </c>
      <c r="K279" s="500">
        <v>47</v>
      </c>
      <c r="L279" s="500">
        <v>0</v>
      </c>
      <c r="M279" s="498">
        <f t="shared" si="13"/>
        <v>47</v>
      </c>
      <c r="N279" s="499">
        <f t="shared" si="14"/>
        <v>1823.6</v>
      </c>
    </row>
    <row r="280" spans="1:14" ht="22.5" customHeight="1">
      <c r="A280" s="21">
        <v>262</v>
      </c>
      <c r="B280" s="302">
        <v>9787811005462</v>
      </c>
      <c r="C280" s="21" t="s">
        <v>830</v>
      </c>
      <c r="D280" s="21" t="s">
        <v>831</v>
      </c>
      <c r="E280" s="21" t="s">
        <v>832</v>
      </c>
      <c r="F280" s="21" t="s">
        <v>36</v>
      </c>
      <c r="G280" s="21" t="s">
        <v>833</v>
      </c>
      <c r="H280" s="21">
        <v>38</v>
      </c>
      <c r="I280" s="21" t="s">
        <v>23</v>
      </c>
      <c r="J280" s="21" t="s">
        <v>810</v>
      </c>
      <c r="K280" s="497">
        <v>7042</v>
      </c>
      <c r="L280" s="497">
        <v>0</v>
      </c>
      <c r="M280" s="498">
        <f t="shared" si="13"/>
        <v>7042</v>
      </c>
      <c r="N280" s="499">
        <f t="shared" si="14"/>
        <v>267596</v>
      </c>
    </row>
    <row r="281" spans="1:14" ht="22.5" customHeight="1">
      <c r="A281" s="21">
        <v>263</v>
      </c>
      <c r="B281" s="483">
        <v>9787563558285</v>
      </c>
      <c r="C281" s="21" t="s">
        <v>834</v>
      </c>
      <c r="D281" s="21" t="s">
        <v>465</v>
      </c>
      <c r="E281" s="21" t="s">
        <v>835</v>
      </c>
      <c r="F281" s="21" t="s">
        <v>40</v>
      </c>
      <c r="G281" s="21" t="s">
        <v>306</v>
      </c>
      <c r="H281" s="21">
        <v>39.8</v>
      </c>
      <c r="I281" s="21" t="s">
        <v>23</v>
      </c>
      <c r="J281" s="21" t="s">
        <v>810</v>
      </c>
      <c r="K281" s="497">
        <v>1639</v>
      </c>
      <c r="L281" s="497">
        <v>10</v>
      </c>
      <c r="M281" s="498">
        <f t="shared" si="13"/>
        <v>1649</v>
      </c>
      <c r="N281" s="499">
        <f t="shared" si="14"/>
        <v>65630.2</v>
      </c>
    </row>
    <row r="282" spans="1:14" ht="22.5" customHeight="1">
      <c r="A282" s="21">
        <v>264</v>
      </c>
      <c r="B282" s="483">
        <v>9787568405317</v>
      </c>
      <c r="C282" s="21" t="s">
        <v>836</v>
      </c>
      <c r="D282" s="21" t="s">
        <v>363</v>
      </c>
      <c r="E282" s="21" t="s">
        <v>837</v>
      </c>
      <c r="F282" s="21" t="s">
        <v>838</v>
      </c>
      <c r="G282" s="484">
        <v>44743</v>
      </c>
      <c r="H282" s="21">
        <v>45</v>
      </c>
      <c r="I282" s="21" t="s">
        <v>23</v>
      </c>
      <c r="J282" s="21" t="s">
        <v>810</v>
      </c>
      <c r="K282" s="497">
        <v>925</v>
      </c>
      <c r="L282" s="497">
        <v>8</v>
      </c>
      <c r="M282" s="498">
        <f t="shared" si="13"/>
        <v>933</v>
      </c>
      <c r="N282" s="499">
        <f t="shared" si="14"/>
        <v>41985</v>
      </c>
    </row>
    <row r="283" spans="1:14" ht="22.5" customHeight="1">
      <c r="A283" s="21">
        <v>265</v>
      </c>
      <c r="B283" s="302">
        <v>9787566719676</v>
      </c>
      <c r="C283" s="118" t="s">
        <v>70</v>
      </c>
      <c r="D283" s="118" t="s">
        <v>71</v>
      </c>
      <c r="E283" s="335" t="s">
        <v>72</v>
      </c>
      <c r="F283" s="118" t="s">
        <v>40</v>
      </c>
      <c r="G283" s="294">
        <v>44075</v>
      </c>
      <c r="H283" s="118" t="s">
        <v>273</v>
      </c>
      <c r="I283" s="21" t="s">
        <v>23</v>
      </c>
      <c r="J283" s="21" t="s">
        <v>810</v>
      </c>
      <c r="K283" s="500">
        <v>47</v>
      </c>
      <c r="L283" s="500">
        <v>4</v>
      </c>
      <c r="M283" s="498">
        <f t="shared" si="13"/>
        <v>51</v>
      </c>
      <c r="N283" s="499">
        <f t="shared" si="14"/>
        <v>2295</v>
      </c>
    </row>
    <row r="284" spans="1:14" ht="22.5" customHeight="1">
      <c r="A284" s="21">
        <v>266</v>
      </c>
      <c r="B284" s="302">
        <v>9787040422290</v>
      </c>
      <c r="C284" s="40" t="s">
        <v>839</v>
      </c>
      <c r="D284" s="21" t="s">
        <v>34</v>
      </c>
      <c r="E284" s="335" t="s">
        <v>840</v>
      </c>
      <c r="F284" s="309" t="s">
        <v>36</v>
      </c>
      <c r="G284" s="88" t="s">
        <v>841</v>
      </c>
      <c r="H284" s="90">
        <v>38.5</v>
      </c>
      <c r="I284" s="21" t="s">
        <v>66</v>
      </c>
      <c r="J284" s="21" t="s">
        <v>810</v>
      </c>
      <c r="K284" s="497">
        <v>47</v>
      </c>
      <c r="L284" s="497">
        <v>0</v>
      </c>
      <c r="M284" s="498">
        <f t="shared" si="13"/>
        <v>47</v>
      </c>
      <c r="N284" s="499">
        <f t="shared" si="14"/>
        <v>1809.5</v>
      </c>
    </row>
    <row r="285" spans="1:14" ht="22.5" customHeight="1">
      <c r="A285" s="21">
        <v>267</v>
      </c>
      <c r="B285" s="302">
        <v>9787040561715</v>
      </c>
      <c r="C285" s="21" t="s">
        <v>842</v>
      </c>
      <c r="D285" s="21" t="s">
        <v>34</v>
      </c>
      <c r="E285" s="335" t="s">
        <v>843</v>
      </c>
      <c r="F285" s="309" t="s">
        <v>40</v>
      </c>
      <c r="G285" s="88" t="s">
        <v>538</v>
      </c>
      <c r="H285" s="90">
        <v>21.5</v>
      </c>
      <c r="I285" s="21" t="s">
        <v>66</v>
      </c>
      <c r="J285" s="21" t="s">
        <v>810</v>
      </c>
      <c r="K285" s="497">
        <v>47</v>
      </c>
      <c r="L285" s="497">
        <v>0</v>
      </c>
      <c r="M285" s="498">
        <f t="shared" si="13"/>
        <v>47</v>
      </c>
      <c r="N285" s="499">
        <f t="shared" si="14"/>
        <v>1010.5</v>
      </c>
    </row>
    <row r="286" spans="1:14" ht="22.5" customHeight="1">
      <c r="A286" s="21">
        <v>268</v>
      </c>
      <c r="B286" s="302">
        <v>9787040552829</v>
      </c>
      <c r="C286" s="40" t="s">
        <v>844</v>
      </c>
      <c r="D286" s="21" t="s">
        <v>34</v>
      </c>
      <c r="E286" s="335" t="s">
        <v>845</v>
      </c>
      <c r="F286" s="309" t="s">
        <v>36</v>
      </c>
      <c r="G286" s="88" t="s">
        <v>549</v>
      </c>
      <c r="H286" s="90">
        <v>36.5</v>
      </c>
      <c r="I286" s="21" t="s">
        <v>66</v>
      </c>
      <c r="J286" s="21" t="s">
        <v>810</v>
      </c>
      <c r="K286" s="497">
        <v>47</v>
      </c>
      <c r="L286" s="497">
        <v>0</v>
      </c>
      <c r="M286" s="498">
        <f t="shared" si="13"/>
        <v>47</v>
      </c>
      <c r="N286" s="499">
        <f t="shared" si="14"/>
        <v>1715.5</v>
      </c>
    </row>
    <row r="287" spans="1:14" ht="22.5" customHeight="1">
      <c r="A287" s="21">
        <v>269</v>
      </c>
      <c r="B287" s="302">
        <v>9787040515060</v>
      </c>
      <c r="C287" s="40" t="s">
        <v>846</v>
      </c>
      <c r="D287" s="288" t="s">
        <v>34</v>
      </c>
      <c r="E287" s="40" t="s">
        <v>847</v>
      </c>
      <c r="F287" s="40" t="s">
        <v>40</v>
      </c>
      <c r="G287" s="294">
        <v>43556</v>
      </c>
      <c r="H287" s="66">
        <v>25</v>
      </c>
      <c r="I287" s="294" t="s">
        <v>66</v>
      </c>
      <c r="J287" s="21" t="s">
        <v>810</v>
      </c>
      <c r="K287" s="497">
        <v>47</v>
      </c>
      <c r="L287" s="497">
        <v>4</v>
      </c>
      <c r="M287" s="498">
        <f t="shared" si="13"/>
        <v>51</v>
      </c>
      <c r="N287" s="499">
        <f t="shared" si="14"/>
        <v>1275</v>
      </c>
    </row>
    <row r="288" spans="1:14" ht="22.5" customHeight="1">
      <c r="A288" s="21">
        <v>270</v>
      </c>
      <c r="B288" s="302">
        <v>9787040473865</v>
      </c>
      <c r="C288" s="21" t="s">
        <v>848</v>
      </c>
      <c r="D288" s="21" t="s">
        <v>34</v>
      </c>
      <c r="E288" s="21" t="s">
        <v>849</v>
      </c>
      <c r="F288" s="309" t="s">
        <v>22</v>
      </c>
      <c r="G288" s="88" t="s">
        <v>850</v>
      </c>
      <c r="H288" s="90">
        <v>40.5</v>
      </c>
      <c r="I288" s="21" t="s">
        <v>66</v>
      </c>
      <c r="J288" s="21" t="s">
        <v>810</v>
      </c>
      <c r="K288" s="497">
        <v>50</v>
      </c>
      <c r="L288" s="497">
        <v>0</v>
      </c>
      <c r="M288" s="498">
        <f t="shared" si="13"/>
        <v>50</v>
      </c>
      <c r="N288" s="499">
        <f t="shared" si="14"/>
        <v>2025</v>
      </c>
    </row>
    <row r="289" spans="1:14" ht="22.5" customHeight="1">
      <c r="A289" s="21">
        <v>271</v>
      </c>
      <c r="B289" s="302">
        <v>9787566719980</v>
      </c>
      <c r="C289" s="335" t="s">
        <v>851</v>
      </c>
      <c r="D289" s="335" t="s">
        <v>71</v>
      </c>
      <c r="E289" s="335" t="s">
        <v>852</v>
      </c>
      <c r="F289" s="335" t="s">
        <v>40</v>
      </c>
      <c r="G289" s="294">
        <v>44075</v>
      </c>
      <c r="H289" s="485">
        <v>39.8</v>
      </c>
      <c r="I289" s="335" t="s">
        <v>66</v>
      </c>
      <c r="J289" s="21" t="s">
        <v>810</v>
      </c>
      <c r="K289" s="497">
        <v>47</v>
      </c>
      <c r="L289" s="497">
        <v>4</v>
      </c>
      <c r="M289" s="498">
        <f t="shared" si="13"/>
        <v>51</v>
      </c>
      <c r="N289" s="499">
        <f t="shared" si="14"/>
        <v>2029.8</v>
      </c>
    </row>
  </sheetData>
  <sheetProtection/>
  <mergeCells count="20">
    <mergeCell ref="A1:K1"/>
    <mergeCell ref="A2:C2"/>
    <mergeCell ref="E2:F2"/>
    <mergeCell ref="H2:K2"/>
    <mergeCell ref="L2:N2"/>
    <mergeCell ref="A85:C85"/>
    <mergeCell ref="E85:F85"/>
    <mergeCell ref="H85:K85"/>
    <mergeCell ref="E120:F120"/>
    <mergeCell ref="H120:K120"/>
    <mergeCell ref="A156:C156"/>
    <mergeCell ref="E156:F156"/>
    <mergeCell ref="A190:C190"/>
    <mergeCell ref="E190:F190"/>
    <mergeCell ref="H190:K190"/>
    <mergeCell ref="A231:C231"/>
    <mergeCell ref="E231:F231"/>
    <mergeCell ref="A270:C270"/>
    <mergeCell ref="D270:F270"/>
    <mergeCell ref="G270:K270"/>
  </mergeCells>
  <hyperlinks>
    <hyperlink ref="D123" r:id="rId1" tooltip="http://search.dangdang.com/?key3=%B1%B1%BE%A9%C0%ED%B9%A4%B4%F3%D1%A7%B3%F6%B0%E6%C9%E7&amp;medium=01&amp;category_path=01.00.00.00.00.00" display="北京理工大学出版社"/>
    <hyperlink ref="E244" r:id="rId2" display="陈承欢"/>
  </hyperlinks>
  <printOptions/>
  <pageMargins left="0.3937007874015748" right="0.3937007874015748" top="0.9842519685039371" bottom="0.9842519685039371" header="0.5118110236220472" footer="0.5118110236220472"/>
  <pageSetup horizontalDpi="300" verticalDpi="300" orientation="landscape" paperSize="9"/>
  <ignoredErrors>
    <ignoredError sqref="N1:N655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31">
      <selection activeCell="C44" sqref="C44"/>
    </sheetView>
  </sheetViews>
  <sheetFormatPr defaultColWidth="9.00390625" defaultRowHeight="26.25" customHeight="1"/>
  <cols>
    <col min="1" max="1" width="5.25390625" style="3" customWidth="1"/>
    <col min="2" max="2" width="14.25390625" style="4" customWidth="1"/>
    <col min="3" max="3" width="27.625" style="5" customWidth="1"/>
    <col min="4" max="4" width="20.875" style="6" customWidth="1"/>
    <col min="5" max="5" width="14.50390625" style="3" customWidth="1"/>
    <col min="6" max="6" width="12.50390625" style="3" customWidth="1"/>
    <col min="7" max="7" width="12.50390625" style="7" customWidth="1"/>
    <col min="8" max="8" width="10.25390625" style="8" customWidth="1"/>
    <col min="9" max="9" width="10.25390625" style="9" customWidth="1"/>
    <col min="10" max="10" width="9.375" style="10" customWidth="1"/>
    <col min="11" max="11" width="9.00390625" style="11" customWidth="1"/>
    <col min="12" max="16384" width="9.00390625" style="1" customWidth="1"/>
  </cols>
  <sheetData>
    <row r="1" spans="1:11" s="1" customFormat="1" ht="26.2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26.25" customHeight="1">
      <c r="A2" s="14" t="s">
        <v>853</v>
      </c>
      <c r="B2" s="14"/>
      <c r="C2" s="14"/>
      <c r="D2" s="15" t="s">
        <v>2</v>
      </c>
      <c r="E2" s="15"/>
      <c r="F2" s="15"/>
      <c r="G2" s="15" t="s">
        <v>4</v>
      </c>
      <c r="H2" s="15"/>
      <c r="I2" s="15"/>
      <c r="J2" s="15"/>
      <c r="K2" s="15"/>
    </row>
    <row r="3" spans="1:11" s="2" customFormat="1" ht="26.25" customHeight="1">
      <c r="A3" s="16" t="s">
        <v>5</v>
      </c>
      <c r="B3" s="17" t="s">
        <v>6</v>
      </c>
      <c r="C3" s="18" t="s">
        <v>7</v>
      </c>
      <c r="D3" s="19" t="s">
        <v>8</v>
      </c>
      <c r="E3" s="19" t="s">
        <v>9</v>
      </c>
      <c r="F3" s="19" t="s">
        <v>10</v>
      </c>
      <c r="G3" s="20" t="s">
        <v>11</v>
      </c>
      <c r="H3" s="16" t="s">
        <v>12</v>
      </c>
      <c r="I3" s="110" t="s">
        <v>13</v>
      </c>
      <c r="J3" s="103" t="s">
        <v>14</v>
      </c>
      <c r="K3" s="111" t="s">
        <v>854</v>
      </c>
    </row>
    <row r="4" spans="1:11" s="1" customFormat="1" ht="26.25" customHeight="1">
      <c r="A4" s="21">
        <v>13</v>
      </c>
      <c r="B4" s="22">
        <v>9787561942390</v>
      </c>
      <c r="C4" s="18" t="s">
        <v>155</v>
      </c>
      <c r="D4" s="18" t="s">
        <v>156</v>
      </c>
      <c r="E4" s="18" t="s">
        <v>157</v>
      </c>
      <c r="F4" s="18" t="s">
        <v>36</v>
      </c>
      <c r="G4" s="23">
        <v>42278</v>
      </c>
      <c r="H4" s="24" t="s">
        <v>855</v>
      </c>
      <c r="I4" s="112" t="s">
        <v>66</v>
      </c>
      <c r="J4" s="113"/>
      <c r="K4" s="11"/>
    </row>
    <row r="5" spans="1:11" s="1" customFormat="1" ht="26.25" customHeight="1">
      <c r="A5" s="21">
        <v>14</v>
      </c>
      <c r="B5" s="25">
        <v>9787521324624</v>
      </c>
      <c r="C5" s="21" t="s">
        <v>159</v>
      </c>
      <c r="D5" s="21" t="s">
        <v>20</v>
      </c>
      <c r="E5" s="21" t="s">
        <v>160</v>
      </c>
      <c r="F5" s="21" t="s">
        <v>40</v>
      </c>
      <c r="G5" s="26" t="s">
        <v>161</v>
      </c>
      <c r="H5" s="21">
        <v>53.9</v>
      </c>
      <c r="I5" s="112" t="s">
        <v>66</v>
      </c>
      <c r="J5" s="113"/>
      <c r="K5" s="11"/>
    </row>
    <row r="6" spans="1:11" s="1" customFormat="1" ht="26.25" customHeight="1">
      <c r="A6" s="21">
        <v>16</v>
      </c>
      <c r="B6" s="27">
        <v>9787562198574</v>
      </c>
      <c r="C6" s="28" t="s">
        <v>162</v>
      </c>
      <c r="D6" s="29" t="s">
        <v>163</v>
      </c>
      <c r="E6" s="30" t="s">
        <v>164</v>
      </c>
      <c r="F6" s="31" t="s">
        <v>40</v>
      </c>
      <c r="G6" s="32">
        <v>43678</v>
      </c>
      <c r="H6" s="21">
        <v>43</v>
      </c>
      <c r="I6" s="70" t="s">
        <v>66</v>
      </c>
      <c r="J6" s="113"/>
      <c r="K6" s="11"/>
    </row>
    <row r="7" spans="1:11" s="1" customFormat="1" ht="26.25" customHeight="1">
      <c r="A7" s="21">
        <v>19</v>
      </c>
      <c r="B7" s="33">
        <v>9787313154651</v>
      </c>
      <c r="C7" s="21" t="s">
        <v>165</v>
      </c>
      <c r="D7" s="34" t="s">
        <v>166</v>
      </c>
      <c r="E7" s="35" t="s">
        <v>167</v>
      </c>
      <c r="F7" s="36" t="s">
        <v>40</v>
      </c>
      <c r="G7" s="37" t="s">
        <v>168</v>
      </c>
      <c r="H7" s="38">
        <v>58</v>
      </c>
      <c r="I7" s="69" t="s">
        <v>66</v>
      </c>
      <c r="J7" s="113"/>
      <c r="K7" s="11"/>
    </row>
    <row r="8" spans="1:11" s="1" customFormat="1" ht="26.25" customHeight="1">
      <c r="A8" s="21">
        <v>20</v>
      </c>
      <c r="B8" s="22">
        <v>9787301259214</v>
      </c>
      <c r="C8" s="39" t="s">
        <v>169</v>
      </c>
      <c r="D8" s="40" t="s">
        <v>170</v>
      </c>
      <c r="E8" s="39" t="s">
        <v>171</v>
      </c>
      <c r="F8" s="21" t="s">
        <v>40</v>
      </c>
      <c r="G8" s="41" t="s">
        <v>172</v>
      </c>
      <c r="H8" s="42">
        <v>28</v>
      </c>
      <c r="I8" s="69" t="s">
        <v>66</v>
      </c>
      <c r="J8" s="113"/>
      <c r="K8" s="11"/>
    </row>
    <row r="9" spans="1:11" s="1" customFormat="1" ht="26.25" customHeight="1">
      <c r="A9" s="21">
        <v>22</v>
      </c>
      <c r="B9" s="43">
        <v>9787040457711</v>
      </c>
      <c r="C9" s="44" t="s">
        <v>173</v>
      </c>
      <c r="D9" s="44" t="s">
        <v>34</v>
      </c>
      <c r="E9" s="44" t="s">
        <v>174</v>
      </c>
      <c r="F9" s="44" t="s">
        <v>40</v>
      </c>
      <c r="G9" s="45">
        <v>42370</v>
      </c>
      <c r="H9" s="44">
        <v>32</v>
      </c>
      <c r="I9" s="69" t="s">
        <v>66</v>
      </c>
      <c r="J9" s="113"/>
      <c r="K9" s="11"/>
    </row>
    <row r="10" spans="1:11" s="1" customFormat="1" ht="26.25" customHeight="1">
      <c r="A10" s="21">
        <v>24</v>
      </c>
      <c r="B10" s="46">
        <v>9787101132434</v>
      </c>
      <c r="C10" s="47" t="s">
        <v>856</v>
      </c>
      <c r="D10" s="47" t="s">
        <v>857</v>
      </c>
      <c r="E10" s="47" t="s">
        <v>858</v>
      </c>
      <c r="F10" s="47" t="s">
        <v>22</v>
      </c>
      <c r="G10" s="48">
        <v>43252</v>
      </c>
      <c r="H10" s="49">
        <v>22</v>
      </c>
      <c r="I10" s="114" t="s">
        <v>66</v>
      </c>
      <c r="J10" s="115"/>
      <c r="K10" s="11"/>
    </row>
    <row r="11" spans="1:11" s="1" customFormat="1" ht="26.25" customHeight="1">
      <c r="A11" s="21">
        <v>25</v>
      </c>
      <c r="B11" s="514" t="s">
        <v>859</v>
      </c>
      <c r="C11" s="47" t="s">
        <v>860</v>
      </c>
      <c r="D11" s="47" t="s">
        <v>857</v>
      </c>
      <c r="E11" s="47" t="s">
        <v>858</v>
      </c>
      <c r="F11" s="47" t="s">
        <v>22</v>
      </c>
      <c r="G11" s="48">
        <v>43252</v>
      </c>
      <c r="H11" s="49">
        <v>23</v>
      </c>
      <c r="I11" s="114" t="s">
        <v>66</v>
      </c>
      <c r="J11" s="115"/>
      <c r="K11" s="11"/>
    </row>
    <row r="12" spans="1:11" s="1" customFormat="1" ht="26.25" customHeight="1">
      <c r="A12" s="21">
        <v>26</v>
      </c>
      <c r="B12" s="50">
        <v>9787564838461</v>
      </c>
      <c r="C12" s="47" t="s">
        <v>120</v>
      </c>
      <c r="D12" s="47" t="s">
        <v>91</v>
      </c>
      <c r="E12" s="47" t="s">
        <v>861</v>
      </c>
      <c r="F12" s="47" t="s">
        <v>40</v>
      </c>
      <c r="G12" s="48" t="s">
        <v>365</v>
      </c>
      <c r="H12" s="49">
        <v>49.8</v>
      </c>
      <c r="I12" s="114" t="s">
        <v>66</v>
      </c>
      <c r="J12" s="115"/>
      <c r="K12" s="11"/>
    </row>
    <row r="13" spans="1:11" s="1" customFormat="1" ht="26.25" customHeight="1">
      <c r="A13" s="21">
        <v>29</v>
      </c>
      <c r="B13" s="51">
        <v>9787569705294</v>
      </c>
      <c r="C13" s="52" t="s">
        <v>175</v>
      </c>
      <c r="D13" s="53" t="s">
        <v>163</v>
      </c>
      <c r="E13" s="53" t="s">
        <v>176</v>
      </c>
      <c r="F13" s="53" t="s">
        <v>40</v>
      </c>
      <c r="G13" s="54">
        <v>44287</v>
      </c>
      <c r="H13" s="55">
        <v>39</v>
      </c>
      <c r="I13" s="69" t="s">
        <v>66</v>
      </c>
      <c r="J13" s="113"/>
      <c r="K13" s="11"/>
    </row>
    <row r="14" spans="1:11" s="1" customFormat="1" ht="26.25" customHeight="1">
      <c r="A14" s="21">
        <v>33</v>
      </c>
      <c r="B14" s="56">
        <v>9787560385075</v>
      </c>
      <c r="C14" s="57" t="s">
        <v>179</v>
      </c>
      <c r="D14" s="58" t="s">
        <v>180</v>
      </c>
      <c r="E14" s="57" t="s">
        <v>181</v>
      </c>
      <c r="F14" s="58" t="s">
        <v>40</v>
      </c>
      <c r="G14" s="59" t="s">
        <v>182</v>
      </c>
      <c r="H14" s="60">
        <v>55</v>
      </c>
      <c r="I14" s="69" t="s">
        <v>66</v>
      </c>
      <c r="J14" s="116"/>
      <c r="K14" s="11"/>
    </row>
    <row r="15" spans="1:11" s="1" customFormat="1" ht="26.25" customHeight="1">
      <c r="A15" s="21">
        <v>34</v>
      </c>
      <c r="B15" s="27">
        <v>9787566719959</v>
      </c>
      <c r="C15" s="28" t="s">
        <v>185</v>
      </c>
      <c r="D15" s="29" t="s">
        <v>71</v>
      </c>
      <c r="E15" s="61" t="s">
        <v>186</v>
      </c>
      <c r="F15" s="62" t="s">
        <v>40</v>
      </c>
      <c r="G15" s="32">
        <v>44075</v>
      </c>
      <c r="H15" s="63">
        <v>49.8</v>
      </c>
      <c r="I15" s="69" t="s">
        <v>66</v>
      </c>
      <c r="J15" s="117"/>
      <c r="K15" s="11"/>
    </row>
    <row r="16" spans="1:11" s="1" customFormat="1" ht="26.25" customHeight="1">
      <c r="A16" s="21">
        <v>35</v>
      </c>
      <c r="B16" s="64">
        <v>9787569702750</v>
      </c>
      <c r="C16" s="65" t="s">
        <v>187</v>
      </c>
      <c r="D16" s="29" t="s">
        <v>163</v>
      </c>
      <c r="E16" s="30" t="s">
        <v>188</v>
      </c>
      <c r="F16" s="31" t="s">
        <v>40</v>
      </c>
      <c r="G16" s="32">
        <v>44682</v>
      </c>
      <c r="H16" s="66">
        <v>36</v>
      </c>
      <c r="I16" s="69" t="s">
        <v>66</v>
      </c>
      <c r="J16" s="117"/>
      <c r="K16" s="11"/>
    </row>
    <row r="17" spans="1:11" s="1" customFormat="1" ht="26.25" customHeight="1">
      <c r="A17" s="21">
        <v>36</v>
      </c>
      <c r="B17" s="67">
        <v>9787313142627</v>
      </c>
      <c r="C17" s="58" t="s">
        <v>189</v>
      </c>
      <c r="D17" s="29" t="s">
        <v>166</v>
      </c>
      <c r="E17" s="68" t="s">
        <v>190</v>
      </c>
      <c r="F17" s="31" t="s">
        <v>40</v>
      </c>
      <c r="G17" s="32">
        <v>44682</v>
      </c>
      <c r="H17" s="66">
        <v>38</v>
      </c>
      <c r="I17" s="69" t="s">
        <v>66</v>
      </c>
      <c r="J17" s="117"/>
      <c r="K17" s="11"/>
    </row>
    <row r="18" spans="1:11" s="1" customFormat="1" ht="26.25" customHeight="1">
      <c r="A18" s="21">
        <v>38</v>
      </c>
      <c r="B18" s="25">
        <v>9787305221880</v>
      </c>
      <c r="C18" s="40" t="s">
        <v>107</v>
      </c>
      <c r="D18" s="40" t="s">
        <v>77</v>
      </c>
      <c r="E18" s="40" t="s">
        <v>862</v>
      </c>
      <c r="F18" s="40" t="s">
        <v>40</v>
      </c>
      <c r="G18" s="69" t="s">
        <v>863</v>
      </c>
      <c r="H18" s="66">
        <v>45</v>
      </c>
      <c r="I18" s="69" t="s">
        <v>66</v>
      </c>
      <c r="J18" s="117"/>
      <c r="K18" s="11"/>
    </row>
    <row r="19" spans="1:11" s="1" customFormat="1" ht="26.25" customHeight="1">
      <c r="A19" s="21">
        <v>41</v>
      </c>
      <c r="B19" s="25">
        <v>9787305247248</v>
      </c>
      <c r="C19" s="40" t="s">
        <v>864</v>
      </c>
      <c r="D19" s="40" t="s">
        <v>77</v>
      </c>
      <c r="E19" s="39" t="s">
        <v>123</v>
      </c>
      <c r="F19" s="70" t="s">
        <v>40</v>
      </c>
      <c r="G19" s="71">
        <v>44378</v>
      </c>
      <c r="H19" s="66">
        <v>45</v>
      </c>
      <c r="I19" s="118" t="s">
        <v>66</v>
      </c>
      <c r="J19" s="119"/>
      <c r="K19" s="11"/>
    </row>
    <row r="20" spans="1:11" s="1" customFormat="1" ht="26.25" customHeight="1">
      <c r="A20" s="21">
        <v>42</v>
      </c>
      <c r="B20" s="72">
        <v>9787305154348</v>
      </c>
      <c r="C20" s="40" t="s">
        <v>191</v>
      </c>
      <c r="D20" s="40" t="s">
        <v>77</v>
      </c>
      <c r="E20" s="40" t="s">
        <v>192</v>
      </c>
      <c r="F20" s="40" t="s">
        <v>22</v>
      </c>
      <c r="G20" s="71" t="s">
        <v>193</v>
      </c>
      <c r="H20" s="66">
        <v>45</v>
      </c>
      <c r="I20" s="69" t="s">
        <v>66</v>
      </c>
      <c r="J20" s="117"/>
      <c r="K20" s="11"/>
    </row>
    <row r="21" spans="1:11" s="1" customFormat="1" ht="26.25" customHeight="1">
      <c r="A21" s="21">
        <v>44</v>
      </c>
      <c r="B21" s="73">
        <v>9787513558358</v>
      </c>
      <c r="C21" s="47" t="s">
        <v>194</v>
      </c>
      <c r="D21" s="47" t="s">
        <v>20</v>
      </c>
      <c r="E21" s="47" t="s">
        <v>195</v>
      </c>
      <c r="F21" s="47" t="s">
        <v>40</v>
      </c>
      <c r="G21" s="47" t="s">
        <v>196</v>
      </c>
      <c r="H21" s="49">
        <v>48</v>
      </c>
      <c r="I21" s="114" t="s">
        <v>66</v>
      </c>
      <c r="J21" s="120"/>
      <c r="K21" s="11"/>
    </row>
    <row r="22" spans="1:11" s="1" customFormat="1" ht="26.25" customHeight="1">
      <c r="A22" s="21">
        <v>45</v>
      </c>
      <c r="B22" s="50">
        <v>9787560385075</v>
      </c>
      <c r="C22" s="47" t="s">
        <v>179</v>
      </c>
      <c r="D22" s="47" t="s">
        <v>865</v>
      </c>
      <c r="E22" s="47" t="s">
        <v>866</v>
      </c>
      <c r="F22" s="47" t="s">
        <v>40</v>
      </c>
      <c r="G22" s="48">
        <v>43709</v>
      </c>
      <c r="H22" s="49">
        <v>55</v>
      </c>
      <c r="I22" s="114" t="s">
        <v>66</v>
      </c>
      <c r="J22" s="121"/>
      <c r="K22" s="11"/>
    </row>
    <row r="23" spans="1:11" s="1" customFormat="1" ht="26.25" customHeight="1">
      <c r="A23" s="21">
        <v>46</v>
      </c>
      <c r="B23" s="50">
        <v>9787560379784</v>
      </c>
      <c r="C23" s="47" t="s">
        <v>183</v>
      </c>
      <c r="D23" s="47" t="s">
        <v>865</v>
      </c>
      <c r="E23" s="47" t="s">
        <v>867</v>
      </c>
      <c r="F23" s="47" t="s">
        <v>40</v>
      </c>
      <c r="G23" s="48">
        <v>43709</v>
      </c>
      <c r="H23" s="49">
        <v>50</v>
      </c>
      <c r="I23" s="114" t="s">
        <v>66</v>
      </c>
      <c r="J23" s="121"/>
      <c r="K23" s="11"/>
    </row>
    <row r="24" spans="1:11" s="1" customFormat="1" ht="26.25" customHeight="1">
      <c r="A24" s="21">
        <v>47</v>
      </c>
      <c r="B24" s="25">
        <v>9787576010886</v>
      </c>
      <c r="C24" s="40" t="s">
        <v>197</v>
      </c>
      <c r="D24" s="40" t="s">
        <v>198</v>
      </c>
      <c r="E24" s="40" t="s">
        <v>199</v>
      </c>
      <c r="F24" s="40" t="s">
        <v>200</v>
      </c>
      <c r="G24" s="40" t="s">
        <v>201</v>
      </c>
      <c r="H24" s="66">
        <v>52</v>
      </c>
      <c r="I24" s="69" t="s">
        <v>66</v>
      </c>
      <c r="J24" s="122"/>
      <c r="K24" s="11"/>
    </row>
    <row r="25" spans="1:11" s="1" customFormat="1" ht="26.25" customHeight="1">
      <c r="A25" s="21">
        <v>48</v>
      </c>
      <c r="B25" s="25">
        <v>9787576010848</v>
      </c>
      <c r="C25" s="70" t="s">
        <v>204</v>
      </c>
      <c r="D25" s="40" t="s">
        <v>198</v>
      </c>
      <c r="E25" s="40" t="s">
        <v>205</v>
      </c>
      <c r="F25" s="40" t="s">
        <v>200</v>
      </c>
      <c r="G25" s="40" t="s">
        <v>201</v>
      </c>
      <c r="H25" s="66">
        <v>52</v>
      </c>
      <c r="I25" s="69" t="s">
        <v>66</v>
      </c>
      <c r="J25" s="122"/>
      <c r="K25" s="11"/>
    </row>
    <row r="26" spans="1:11" s="1" customFormat="1" ht="26.25" customHeight="1">
      <c r="A26" s="21">
        <v>49</v>
      </c>
      <c r="B26" s="25">
        <v>9787567530713</v>
      </c>
      <c r="C26" s="40" t="s">
        <v>207</v>
      </c>
      <c r="D26" s="40" t="s">
        <v>198</v>
      </c>
      <c r="E26" s="40" t="s">
        <v>208</v>
      </c>
      <c r="F26" s="40" t="s">
        <v>32</v>
      </c>
      <c r="G26" s="40" t="s">
        <v>209</v>
      </c>
      <c r="H26" s="66">
        <v>42</v>
      </c>
      <c r="I26" s="69" t="s">
        <v>66</v>
      </c>
      <c r="J26" s="122"/>
      <c r="K26" s="11"/>
    </row>
    <row r="27" spans="1:11" s="1" customFormat="1" ht="26.25" customHeight="1">
      <c r="A27" s="21">
        <v>50</v>
      </c>
      <c r="B27" s="74">
        <v>9787564841287</v>
      </c>
      <c r="C27" s="75" t="s">
        <v>210</v>
      </c>
      <c r="D27" s="76" t="s">
        <v>91</v>
      </c>
      <c r="E27" s="77" t="s">
        <v>211</v>
      </c>
      <c r="F27" s="77" t="s">
        <v>40</v>
      </c>
      <c r="G27" s="77" t="s">
        <v>212</v>
      </c>
      <c r="H27" s="78">
        <v>49.9</v>
      </c>
      <c r="I27" s="69" t="s">
        <v>66</v>
      </c>
      <c r="J27" s="122"/>
      <c r="K27" s="11"/>
    </row>
    <row r="28" spans="1:11" s="1" customFormat="1" ht="26.25" customHeight="1">
      <c r="A28" s="21">
        <v>51</v>
      </c>
      <c r="B28" s="79">
        <v>9787566719850</v>
      </c>
      <c r="C28" s="80" t="s">
        <v>213</v>
      </c>
      <c r="D28" s="81" t="s">
        <v>71</v>
      </c>
      <c r="E28" s="82" t="s">
        <v>214</v>
      </c>
      <c r="F28" s="83" t="s">
        <v>40</v>
      </c>
      <c r="G28" s="77" t="s">
        <v>126</v>
      </c>
      <c r="H28" s="78">
        <v>38</v>
      </c>
      <c r="I28" s="69" t="s">
        <v>66</v>
      </c>
      <c r="J28" s="122"/>
      <c r="K28" s="11"/>
    </row>
    <row r="29" spans="1:11" s="1" customFormat="1" ht="26.25" customHeight="1">
      <c r="A29" s="21">
        <v>52</v>
      </c>
      <c r="B29" s="84">
        <v>9787566823700</v>
      </c>
      <c r="C29" s="69" t="s">
        <v>215</v>
      </c>
      <c r="D29" s="69" t="s">
        <v>216</v>
      </c>
      <c r="E29" s="69" t="s">
        <v>217</v>
      </c>
      <c r="F29" s="69" t="s">
        <v>200</v>
      </c>
      <c r="G29" s="85">
        <v>43221</v>
      </c>
      <c r="H29" s="86">
        <v>69.8</v>
      </c>
      <c r="I29" s="69" t="s">
        <v>66</v>
      </c>
      <c r="J29" s="123"/>
      <c r="K29" s="11"/>
    </row>
    <row r="30" spans="1:11" s="1" customFormat="1" ht="26.25" customHeight="1">
      <c r="A30" s="21">
        <v>53</v>
      </c>
      <c r="B30" s="84">
        <v>9787117292115</v>
      </c>
      <c r="C30" s="69" t="s">
        <v>218</v>
      </c>
      <c r="D30" s="69" t="s">
        <v>219</v>
      </c>
      <c r="E30" s="69" t="s">
        <v>220</v>
      </c>
      <c r="F30" s="69" t="s">
        <v>40</v>
      </c>
      <c r="G30" s="85">
        <v>43831</v>
      </c>
      <c r="H30" s="86">
        <v>68</v>
      </c>
      <c r="I30" s="69" t="s">
        <v>66</v>
      </c>
      <c r="J30" s="123"/>
      <c r="K30" s="11"/>
    </row>
    <row r="31" spans="1:11" s="1" customFormat="1" ht="26.25" customHeight="1">
      <c r="A31" s="21">
        <v>54</v>
      </c>
      <c r="B31" s="84">
        <v>9787117263917</v>
      </c>
      <c r="C31" s="69" t="s">
        <v>221</v>
      </c>
      <c r="D31" s="69" t="s">
        <v>219</v>
      </c>
      <c r="E31" s="69" t="s">
        <v>222</v>
      </c>
      <c r="F31" s="69" t="s">
        <v>36</v>
      </c>
      <c r="G31" s="85">
        <v>43344</v>
      </c>
      <c r="H31" s="86">
        <v>59</v>
      </c>
      <c r="I31" s="69" t="s">
        <v>66</v>
      </c>
      <c r="J31" s="123"/>
      <c r="K31" s="11"/>
    </row>
    <row r="32" spans="1:11" s="1" customFormat="1" ht="26.25" customHeight="1">
      <c r="A32" s="21">
        <v>55</v>
      </c>
      <c r="B32" s="84">
        <v>9787571103552</v>
      </c>
      <c r="C32" s="69" t="s">
        <v>223</v>
      </c>
      <c r="D32" s="69" t="s">
        <v>224</v>
      </c>
      <c r="E32" s="69" t="s">
        <v>225</v>
      </c>
      <c r="F32" s="69" t="s">
        <v>40</v>
      </c>
      <c r="G32" s="85" t="s">
        <v>226</v>
      </c>
      <c r="H32" s="86">
        <v>35</v>
      </c>
      <c r="I32" s="69" t="s">
        <v>66</v>
      </c>
      <c r="J32" s="123"/>
      <c r="K32" s="11"/>
    </row>
    <row r="33" spans="1:11" s="1" customFormat="1" ht="26.25" customHeight="1">
      <c r="A33" s="21">
        <v>57</v>
      </c>
      <c r="B33" s="87">
        <v>9787030528407</v>
      </c>
      <c r="C33" s="88" t="s">
        <v>227</v>
      </c>
      <c r="D33" s="88" t="s">
        <v>228</v>
      </c>
      <c r="E33" s="88" t="s">
        <v>229</v>
      </c>
      <c r="F33" s="88" t="s">
        <v>36</v>
      </c>
      <c r="G33" s="89" t="s">
        <v>230</v>
      </c>
      <c r="H33" s="90">
        <v>54</v>
      </c>
      <c r="I33" s="69" t="s">
        <v>66</v>
      </c>
      <c r="J33" s="124"/>
      <c r="K33" s="11"/>
    </row>
    <row r="34" spans="1:11" s="1" customFormat="1" ht="26.25" customHeight="1">
      <c r="A34" s="21">
        <v>58</v>
      </c>
      <c r="B34" s="25">
        <v>9787567506718</v>
      </c>
      <c r="C34" s="44" t="s">
        <v>231</v>
      </c>
      <c r="D34" s="21" t="s">
        <v>198</v>
      </c>
      <c r="E34" s="44" t="s">
        <v>232</v>
      </c>
      <c r="F34" s="21" t="s">
        <v>36</v>
      </c>
      <c r="G34" s="89" t="s">
        <v>233</v>
      </c>
      <c r="H34" s="66">
        <v>42</v>
      </c>
      <c r="I34" s="69" t="s">
        <v>66</v>
      </c>
      <c r="J34" s="124"/>
      <c r="K34" s="11"/>
    </row>
    <row r="35" spans="1:11" s="1" customFormat="1" ht="26.25" customHeight="1">
      <c r="A35" s="21">
        <v>60</v>
      </c>
      <c r="B35" s="91">
        <v>9787569705294</v>
      </c>
      <c r="C35" s="92" t="s">
        <v>175</v>
      </c>
      <c r="D35" s="92" t="s">
        <v>163</v>
      </c>
      <c r="E35" s="93" t="s">
        <v>176</v>
      </c>
      <c r="F35" s="93" t="s">
        <v>40</v>
      </c>
      <c r="G35" s="94">
        <v>44287</v>
      </c>
      <c r="H35" s="95">
        <v>39</v>
      </c>
      <c r="I35" s="69" t="s">
        <v>66</v>
      </c>
      <c r="J35" s="125"/>
      <c r="K35" s="11"/>
    </row>
    <row r="36" spans="1:11" s="1" customFormat="1" ht="26.25" customHeight="1">
      <c r="A36" s="21">
        <v>64</v>
      </c>
      <c r="B36" s="51">
        <v>9787561371220</v>
      </c>
      <c r="C36" s="96" t="s">
        <v>234</v>
      </c>
      <c r="D36" s="96" t="s">
        <v>235</v>
      </c>
      <c r="E36" s="96" t="s">
        <v>236</v>
      </c>
      <c r="F36" s="28" t="s">
        <v>40</v>
      </c>
      <c r="G36" s="32">
        <v>41487</v>
      </c>
      <c r="H36" s="63">
        <v>30</v>
      </c>
      <c r="I36" s="69" t="s">
        <v>66</v>
      </c>
      <c r="J36" s="126"/>
      <c r="K36" s="11"/>
    </row>
    <row r="37" spans="1:11" s="1" customFormat="1" ht="26.25" customHeight="1">
      <c r="A37" s="21">
        <v>65</v>
      </c>
      <c r="B37" s="51">
        <v>9787513529419</v>
      </c>
      <c r="C37" s="28" t="s">
        <v>237</v>
      </c>
      <c r="D37" s="28" t="s">
        <v>20</v>
      </c>
      <c r="E37" s="28" t="s">
        <v>238</v>
      </c>
      <c r="F37" s="21" t="s">
        <v>40</v>
      </c>
      <c r="G37" s="32" t="s">
        <v>239</v>
      </c>
      <c r="H37" s="63">
        <v>39.9</v>
      </c>
      <c r="I37" s="69" t="s">
        <v>66</v>
      </c>
      <c r="J37" s="126"/>
      <c r="K37" s="11"/>
    </row>
    <row r="38" spans="1:11" s="1" customFormat="1" ht="26.25" customHeight="1">
      <c r="A38" s="21">
        <v>69</v>
      </c>
      <c r="B38" s="97">
        <v>9787564834258</v>
      </c>
      <c r="C38" s="98" t="s">
        <v>240</v>
      </c>
      <c r="D38" s="99" t="s">
        <v>91</v>
      </c>
      <c r="E38" s="100" t="s">
        <v>241</v>
      </c>
      <c r="F38" s="100" t="s">
        <v>40</v>
      </c>
      <c r="G38" s="54">
        <v>43435</v>
      </c>
      <c r="H38" s="101">
        <v>35</v>
      </c>
      <c r="I38" s="69" t="s">
        <v>66</v>
      </c>
      <c r="J38" s="127"/>
      <c r="K38" s="11"/>
    </row>
    <row r="39" spans="1:11" s="1" customFormat="1" ht="26.25" customHeight="1">
      <c r="A39" s="21">
        <v>71</v>
      </c>
      <c r="B39" s="102">
        <v>9787115364272</v>
      </c>
      <c r="C39" s="21" t="s">
        <v>242</v>
      </c>
      <c r="D39" s="103" t="s">
        <v>45</v>
      </c>
      <c r="E39" s="104" t="s">
        <v>243</v>
      </c>
      <c r="F39" s="104" t="s">
        <v>40</v>
      </c>
      <c r="G39" s="105" t="s">
        <v>244</v>
      </c>
      <c r="H39" s="90">
        <v>32</v>
      </c>
      <c r="I39" s="128" t="s">
        <v>66</v>
      </c>
      <c r="J39" s="127"/>
      <c r="K39" s="11"/>
    </row>
    <row r="40" spans="1:11" s="1" customFormat="1" ht="26.25" customHeight="1">
      <c r="A40" s="21">
        <v>73</v>
      </c>
      <c r="B40" s="72">
        <v>9787564834968</v>
      </c>
      <c r="C40" s="21" t="s">
        <v>245</v>
      </c>
      <c r="D40" s="103" t="s">
        <v>91</v>
      </c>
      <c r="E40" s="106" t="s">
        <v>246</v>
      </c>
      <c r="F40" s="21" t="s">
        <v>40</v>
      </c>
      <c r="G40" s="107">
        <v>43678</v>
      </c>
      <c r="H40" s="90">
        <v>49.8</v>
      </c>
      <c r="I40" s="128" t="s">
        <v>66</v>
      </c>
      <c r="J40" s="127"/>
      <c r="K40" s="11"/>
    </row>
    <row r="41" spans="1:11" s="1" customFormat="1" ht="26.25" customHeight="1">
      <c r="A41" s="3"/>
      <c r="B41" s="4"/>
      <c r="C41" s="5"/>
      <c r="D41" s="6"/>
      <c r="E41" s="3"/>
      <c r="F41" s="3"/>
      <c r="G41" s="7"/>
      <c r="H41" s="8"/>
      <c r="I41" s="9"/>
      <c r="J41" s="10"/>
      <c r="K41" s="129"/>
    </row>
    <row r="42" spans="1:11" s="1" customFormat="1" ht="26.25" customHeight="1">
      <c r="A42" s="108"/>
      <c r="B42" s="4"/>
      <c r="C42" s="5"/>
      <c r="D42" s="6"/>
      <c r="E42" s="108"/>
      <c r="F42" s="3"/>
      <c r="G42" s="7"/>
      <c r="H42" s="8"/>
      <c r="I42" s="9"/>
      <c r="J42" s="10"/>
      <c r="K42" s="129"/>
    </row>
    <row r="43" spans="1:11" s="1" customFormat="1" ht="26.25" customHeight="1">
      <c r="A43" s="109"/>
      <c r="B43" s="4"/>
      <c r="C43" s="5"/>
      <c r="D43" s="6"/>
      <c r="E43" s="109"/>
      <c r="F43" s="3"/>
      <c r="G43" s="7"/>
      <c r="H43" s="8"/>
      <c r="I43" s="9"/>
      <c r="J43" s="10"/>
      <c r="K43" s="129"/>
    </row>
    <row r="44" spans="1:11" s="1" customFormat="1" ht="26.25" customHeight="1">
      <c r="A44" s="3"/>
      <c r="B44" s="4"/>
      <c r="C44" s="5"/>
      <c r="D44" s="6"/>
      <c r="E44" s="3"/>
      <c r="F44" s="3"/>
      <c r="G44" s="7"/>
      <c r="H44" s="8"/>
      <c r="I44" s="9"/>
      <c r="J44" s="10"/>
      <c r="K44" s="129"/>
    </row>
    <row r="45" spans="1:11" s="1" customFormat="1" ht="26.25" customHeight="1">
      <c r="A45" s="3"/>
      <c r="B45" s="4"/>
      <c r="C45" s="5"/>
      <c r="D45" s="6"/>
      <c r="E45" s="3"/>
      <c r="F45" s="3"/>
      <c r="G45" s="7"/>
      <c r="H45" s="8"/>
      <c r="I45" s="9"/>
      <c r="J45" s="10"/>
      <c r="K45" s="129"/>
    </row>
    <row r="46" spans="1:11" s="1" customFormat="1" ht="26.25" customHeight="1">
      <c r="A46" s="3"/>
      <c r="B46" s="4"/>
      <c r="C46" s="5"/>
      <c r="D46" s="6"/>
      <c r="E46" s="3"/>
      <c r="F46" s="3"/>
      <c r="G46" s="7"/>
      <c r="H46" s="8"/>
      <c r="I46" s="9"/>
      <c r="J46" s="10"/>
      <c r="K46" s="129"/>
    </row>
    <row r="47" spans="1:11" s="1" customFormat="1" ht="26.25" customHeight="1">
      <c r="A47" s="3"/>
      <c r="B47" s="4"/>
      <c r="C47" s="5"/>
      <c r="D47" s="6"/>
      <c r="E47" s="3"/>
      <c r="F47" s="3"/>
      <c r="G47" s="7"/>
      <c r="H47" s="8"/>
      <c r="I47" s="9"/>
      <c r="J47" s="10"/>
      <c r="K47" s="129"/>
    </row>
    <row r="48" spans="1:11" s="1" customFormat="1" ht="26.25" customHeight="1">
      <c r="A48" s="3"/>
      <c r="B48" s="4"/>
      <c r="C48" s="5"/>
      <c r="D48" s="6"/>
      <c r="E48" s="3"/>
      <c r="F48" s="3"/>
      <c r="G48" s="7"/>
      <c r="H48" s="8"/>
      <c r="I48" s="9"/>
      <c r="J48" s="10"/>
      <c r="K48" s="129"/>
    </row>
    <row r="49" spans="1:11" s="1" customFormat="1" ht="26.25" customHeight="1">
      <c r="A49" s="3"/>
      <c r="B49" s="4"/>
      <c r="C49" s="5"/>
      <c r="D49" s="6"/>
      <c r="E49" s="3"/>
      <c r="F49" s="3"/>
      <c r="G49" s="7"/>
      <c r="H49" s="8"/>
      <c r="I49" s="9"/>
      <c r="J49" s="10"/>
      <c r="K49" s="129"/>
    </row>
    <row r="50" spans="1:11" s="1" customFormat="1" ht="26.25" customHeight="1">
      <c r="A50" s="3"/>
      <c r="B50" s="4"/>
      <c r="C50" s="5"/>
      <c r="D50" s="6"/>
      <c r="E50" s="3"/>
      <c r="F50" s="3"/>
      <c r="G50" s="7"/>
      <c r="H50" s="8"/>
      <c r="I50" s="9"/>
      <c r="J50" s="10"/>
      <c r="K50" s="129"/>
    </row>
    <row r="51" spans="1:11" s="1" customFormat="1" ht="26.25" customHeight="1">
      <c r="A51" s="3"/>
      <c r="B51" s="4"/>
      <c r="C51" s="5"/>
      <c r="D51" s="6"/>
      <c r="E51" s="3"/>
      <c r="F51" s="3"/>
      <c r="G51" s="7"/>
      <c r="H51" s="8"/>
      <c r="I51" s="9"/>
      <c r="J51" s="10"/>
      <c r="K51" s="129"/>
    </row>
    <row r="52" spans="1:11" s="1" customFormat="1" ht="26.25" customHeight="1">
      <c r="A52" s="3"/>
      <c r="B52" s="4"/>
      <c r="C52" s="5"/>
      <c r="D52" s="6"/>
      <c r="E52" s="3"/>
      <c r="F52" s="3"/>
      <c r="G52" s="7"/>
      <c r="H52" s="8"/>
      <c r="I52" s="9"/>
      <c r="J52" s="10"/>
      <c r="K52" s="129"/>
    </row>
    <row r="53" spans="1:11" s="1" customFormat="1" ht="26.25" customHeight="1">
      <c r="A53" s="3"/>
      <c r="B53" s="4"/>
      <c r="C53" s="5"/>
      <c r="D53" s="6"/>
      <c r="E53" s="3"/>
      <c r="F53" s="3"/>
      <c r="G53" s="7"/>
      <c r="H53" s="8"/>
      <c r="I53" s="9"/>
      <c r="J53" s="10"/>
      <c r="K53" s="129"/>
    </row>
    <row r="54" spans="1:11" s="1" customFormat="1" ht="26.25" customHeight="1">
      <c r="A54" s="3"/>
      <c r="B54" s="4"/>
      <c r="C54" s="5"/>
      <c r="D54" s="6"/>
      <c r="E54" s="3"/>
      <c r="F54" s="3"/>
      <c r="G54" s="7"/>
      <c r="H54" s="8"/>
      <c r="I54" s="9"/>
      <c r="J54" s="10"/>
      <c r="K54" s="129"/>
    </row>
    <row r="55" spans="1:11" s="1" customFormat="1" ht="26.25" customHeight="1">
      <c r="A55" s="3"/>
      <c r="B55" s="4"/>
      <c r="C55" s="5"/>
      <c r="D55" s="6"/>
      <c r="E55" s="3"/>
      <c r="F55" s="3"/>
      <c r="G55" s="7"/>
      <c r="H55" s="8"/>
      <c r="I55" s="9"/>
      <c r="J55" s="10"/>
      <c r="K55" s="129"/>
    </row>
    <row r="56" spans="1:11" s="1" customFormat="1" ht="26.25" customHeight="1">
      <c r="A56" s="3"/>
      <c r="B56" s="4"/>
      <c r="C56" s="5"/>
      <c r="D56" s="6"/>
      <c r="E56" s="3"/>
      <c r="F56" s="3"/>
      <c r="G56" s="7"/>
      <c r="H56" s="8"/>
      <c r="I56" s="9"/>
      <c r="J56" s="10"/>
      <c r="K56" s="129"/>
    </row>
    <row r="57" spans="1:11" s="1" customFormat="1" ht="26.25" customHeight="1">
      <c r="A57" s="3"/>
      <c r="B57" s="4"/>
      <c r="C57" s="5"/>
      <c r="D57" s="6"/>
      <c r="E57" s="3"/>
      <c r="F57" s="3"/>
      <c r="G57" s="7"/>
      <c r="H57" s="8"/>
      <c r="I57" s="9"/>
      <c r="J57" s="10"/>
      <c r="K57" s="129"/>
    </row>
    <row r="58" spans="1:11" s="1" customFormat="1" ht="26.25" customHeight="1">
      <c r="A58" s="3"/>
      <c r="B58" s="4"/>
      <c r="C58" s="5"/>
      <c r="D58" s="6"/>
      <c r="E58" s="3"/>
      <c r="F58" s="3"/>
      <c r="G58" s="7"/>
      <c r="H58" s="8"/>
      <c r="I58" s="9"/>
      <c r="J58" s="10"/>
      <c r="K58" s="129"/>
    </row>
    <row r="59" spans="1:11" s="1" customFormat="1" ht="26.25" customHeight="1">
      <c r="A59" s="3"/>
      <c r="B59" s="4"/>
      <c r="C59" s="5"/>
      <c r="D59" s="6"/>
      <c r="E59" s="3"/>
      <c r="F59" s="3"/>
      <c r="G59" s="7"/>
      <c r="H59" s="8"/>
      <c r="I59" s="9"/>
      <c r="J59" s="10"/>
      <c r="K59" s="129"/>
    </row>
    <row r="60" spans="1:11" s="1" customFormat="1" ht="26.25" customHeight="1">
      <c r="A60" s="3"/>
      <c r="B60" s="4"/>
      <c r="C60" s="5"/>
      <c r="D60" s="6"/>
      <c r="E60" s="3"/>
      <c r="F60" s="3"/>
      <c r="G60" s="7"/>
      <c r="H60" s="8"/>
      <c r="I60" s="9"/>
      <c r="J60" s="10"/>
      <c r="K60" s="129"/>
    </row>
    <row r="61" spans="1:11" s="1" customFormat="1" ht="26.25" customHeight="1">
      <c r="A61" s="3"/>
      <c r="B61" s="4"/>
      <c r="C61" s="5"/>
      <c r="D61" s="6"/>
      <c r="E61" s="3"/>
      <c r="F61" s="3"/>
      <c r="G61" s="7"/>
      <c r="H61" s="8"/>
      <c r="I61" s="9"/>
      <c r="J61" s="10"/>
      <c r="K61" s="129"/>
    </row>
    <row r="62" spans="1:11" s="1" customFormat="1" ht="26.25" customHeight="1">
      <c r="A62" s="3"/>
      <c r="B62" s="4"/>
      <c r="C62" s="5"/>
      <c r="D62" s="6"/>
      <c r="E62" s="3"/>
      <c r="F62" s="3"/>
      <c r="G62" s="7"/>
      <c r="H62" s="8"/>
      <c r="I62" s="9"/>
      <c r="J62" s="10"/>
      <c r="K62" s="129"/>
    </row>
    <row r="63" spans="1:11" s="1" customFormat="1" ht="26.25" customHeight="1">
      <c r="A63" s="3"/>
      <c r="B63" s="4"/>
      <c r="C63" s="5"/>
      <c r="D63" s="6"/>
      <c r="E63" s="3"/>
      <c r="F63" s="3"/>
      <c r="G63" s="7"/>
      <c r="H63" s="8"/>
      <c r="I63" s="9"/>
      <c r="J63" s="10"/>
      <c r="K63" s="129"/>
    </row>
    <row r="64" spans="1:11" s="1" customFormat="1" ht="26.25" customHeight="1">
      <c r="A64" s="3"/>
      <c r="B64" s="4"/>
      <c r="C64" s="5"/>
      <c r="D64" s="6"/>
      <c r="E64" s="3"/>
      <c r="F64" s="3"/>
      <c r="G64" s="7"/>
      <c r="H64" s="8"/>
      <c r="I64" s="9"/>
      <c r="J64" s="10"/>
      <c r="K64" s="129"/>
    </row>
    <row r="65" spans="1:11" s="1" customFormat="1" ht="26.25" customHeight="1">
      <c r="A65" s="3"/>
      <c r="B65" s="4"/>
      <c r="C65" s="5"/>
      <c r="D65" s="6"/>
      <c r="E65" s="3"/>
      <c r="F65" s="3"/>
      <c r="G65" s="7"/>
      <c r="H65" s="8"/>
      <c r="I65" s="9"/>
      <c r="J65" s="10"/>
      <c r="K65" s="129"/>
    </row>
    <row r="66" spans="1:11" s="1" customFormat="1" ht="26.25" customHeight="1">
      <c r="A66" s="3"/>
      <c r="B66" s="4"/>
      <c r="C66" s="5"/>
      <c r="D66" s="6"/>
      <c r="E66" s="3"/>
      <c r="F66" s="3"/>
      <c r="G66" s="7"/>
      <c r="H66" s="8"/>
      <c r="I66" s="9"/>
      <c r="J66" s="10"/>
      <c r="K66" s="129"/>
    </row>
    <row r="67" spans="1:11" s="1" customFormat="1" ht="26.25" customHeight="1">
      <c r="A67" s="3"/>
      <c r="B67" s="4"/>
      <c r="C67" s="5"/>
      <c r="D67" s="6"/>
      <c r="E67" s="3"/>
      <c r="F67" s="3"/>
      <c r="G67" s="7"/>
      <c r="H67" s="8"/>
      <c r="I67" s="9"/>
      <c r="J67" s="10"/>
      <c r="K67" s="129"/>
    </row>
    <row r="68" spans="1:11" s="1" customFormat="1" ht="26.25" customHeight="1">
      <c r="A68" s="3"/>
      <c r="B68" s="4"/>
      <c r="C68" s="5"/>
      <c r="D68" s="6"/>
      <c r="E68" s="3"/>
      <c r="F68" s="3"/>
      <c r="G68" s="7"/>
      <c r="H68" s="8"/>
      <c r="I68" s="9"/>
      <c r="J68" s="10"/>
      <c r="K68" s="129"/>
    </row>
    <row r="69" spans="1:11" s="1" customFormat="1" ht="26.25" customHeight="1">
      <c r="A69" s="3"/>
      <c r="B69" s="4"/>
      <c r="C69" s="5"/>
      <c r="D69" s="6"/>
      <c r="E69" s="3"/>
      <c r="F69" s="3"/>
      <c r="G69" s="7"/>
      <c r="H69" s="8"/>
      <c r="I69" s="9"/>
      <c r="J69" s="10"/>
      <c r="K69" s="129"/>
    </row>
    <row r="70" spans="1:11" s="1" customFormat="1" ht="26.25" customHeight="1">
      <c r="A70" s="3"/>
      <c r="B70" s="4"/>
      <c r="C70" s="5"/>
      <c r="D70" s="6"/>
      <c r="E70" s="3"/>
      <c r="F70" s="3"/>
      <c r="G70" s="7"/>
      <c r="H70" s="8"/>
      <c r="I70" s="9"/>
      <c r="J70" s="10"/>
      <c r="K70" s="129"/>
    </row>
    <row r="71" spans="1:11" s="1" customFormat="1" ht="26.25" customHeight="1">
      <c r="A71" s="3"/>
      <c r="B71" s="4"/>
      <c r="C71" s="5"/>
      <c r="D71" s="6"/>
      <c r="E71" s="3"/>
      <c r="F71" s="3"/>
      <c r="G71" s="7"/>
      <c r="H71" s="8"/>
      <c r="I71" s="9"/>
      <c r="J71" s="10"/>
      <c r="K71" s="129"/>
    </row>
    <row r="72" spans="1:11" s="1" customFormat="1" ht="26.25" customHeight="1">
      <c r="A72" s="3"/>
      <c r="B72" s="4"/>
      <c r="C72" s="5"/>
      <c r="D72" s="6"/>
      <c r="E72" s="3"/>
      <c r="F72" s="3"/>
      <c r="G72" s="7"/>
      <c r="H72" s="8"/>
      <c r="I72" s="9"/>
      <c r="J72" s="10"/>
      <c r="K72" s="129"/>
    </row>
    <row r="73" spans="1:11" s="1" customFormat="1" ht="26.25" customHeight="1">
      <c r="A73" s="3"/>
      <c r="B73" s="4"/>
      <c r="C73" s="5"/>
      <c r="D73" s="6"/>
      <c r="E73" s="3"/>
      <c r="F73" s="3"/>
      <c r="G73" s="7"/>
      <c r="H73" s="8"/>
      <c r="I73" s="9"/>
      <c r="J73" s="10"/>
      <c r="K73" s="129"/>
    </row>
    <row r="74" spans="1:11" s="1" customFormat="1" ht="26.25" customHeight="1">
      <c r="A74" s="3"/>
      <c r="B74" s="4"/>
      <c r="C74" s="5"/>
      <c r="D74" s="6"/>
      <c r="E74" s="3"/>
      <c r="F74" s="3"/>
      <c r="G74" s="7"/>
      <c r="H74" s="8"/>
      <c r="I74" s="9"/>
      <c r="J74" s="10"/>
      <c r="K74" s="129"/>
    </row>
    <row r="75" spans="1:11" s="1" customFormat="1" ht="26.25" customHeight="1">
      <c r="A75" s="3"/>
      <c r="B75" s="4"/>
      <c r="C75" s="5"/>
      <c r="D75" s="6"/>
      <c r="E75" s="3"/>
      <c r="F75" s="3"/>
      <c r="G75" s="7"/>
      <c r="H75" s="8"/>
      <c r="I75" s="9"/>
      <c r="J75" s="10"/>
      <c r="K75" s="129"/>
    </row>
    <row r="76" spans="1:11" s="1" customFormat="1" ht="26.25" customHeight="1">
      <c r="A76" s="3"/>
      <c r="B76" s="4"/>
      <c r="C76" s="5"/>
      <c r="D76" s="6"/>
      <c r="E76" s="3"/>
      <c r="F76" s="3"/>
      <c r="G76" s="7"/>
      <c r="H76" s="8"/>
      <c r="I76" s="9"/>
      <c r="J76" s="10"/>
      <c r="K76" s="129"/>
    </row>
    <row r="77" spans="1:11" s="1" customFormat="1" ht="26.25" customHeight="1">
      <c r="A77" s="3"/>
      <c r="B77" s="4"/>
      <c r="C77" s="5"/>
      <c r="D77" s="6"/>
      <c r="E77" s="3"/>
      <c r="F77" s="3"/>
      <c r="G77" s="7"/>
      <c r="H77" s="8"/>
      <c r="I77" s="9"/>
      <c r="J77" s="10"/>
      <c r="K77" s="129"/>
    </row>
    <row r="78" spans="1:11" s="1" customFormat="1" ht="26.25" customHeight="1">
      <c r="A78" s="3"/>
      <c r="B78" s="4"/>
      <c r="C78" s="5"/>
      <c r="D78" s="6"/>
      <c r="E78" s="3"/>
      <c r="F78" s="3"/>
      <c r="G78" s="7"/>
      <c r="H78" s="8"/>
      <c r="I78" s="9"/>
      <c r="J78" s="10"/>
      <c r="K78" s="129"/>
    </row>
    <row r="79" spans="1:11" s="1" customFormat="1" ht="26.25" customHeight="1">
      <c r="A79" s="3"/>
      <c r="B79" s="4"/>
      <c r="C79" s="5"/>
      <c r="D79" s="6"/>
      <c r="E79" s="3"/>
      <c r="F79" s="3"/>
      <c r="G79" s="7"/>
      <c r="H79" s="8"/>
      <c r="I79" s="9"/>
      <c r="J79" s="10"/>
      <c r="K79" s="129"/>
    </row>
    <row r="80" spans="1:11" s="1" customFormat="1" ht="26.25" customHeight="1">
      <c r="A80" s="3"/>
      <c r="B80" s="4"/>
      <c r="C80" s="5"/>
      <c r="D80" s="6"/>
      <c r="E80" s="3"/>
      <c r="F80" s="3"/>
      <c r="G80" s="7"/>
      <c r="H80" s="8"/>
      <c r="I80" s="9"/>
      <c r="J80" s="10"/>
      <c r="K80" s="129"/>
    </row>
    <row r="81" spans="1:11" s="1" customFormat="1" ht="26.25" customHeight="1">
      <c r="A81" s="3"/>
      <c r="B81" s="4"/>
      <c r="C81" s="5"/>
      <c r="D81" s="6"/>
      <c r="E81" s="3"/>
      <c r="F81" s="3"/>
      <c r="G81" s="7"/>
      <c r="H81" s="8"/>
      <c r="I81" s="9"/>
      <c r="J81" s="10"/>
      <c r="K81" s="129"/>
    </row>
    <row r="82" spans="1:11" s="1" customFormat="1" ht="26.25" customHeight="1">
      <c r="A82" s="3"/>
      <c r="B82" s="4"/>
      <c r="C82" s="5"/>
      <c r="D82" s="6"/>
      <c r="E82" s="3"/>
      <c r="F82" s="3"/>
      <c r="G82" s="7"/>
      <c r="H82" s="8"/>
      <c r="I82" s="9"/>
      <c r="J82" s="10"/>
      <c r="K82" s="129"/>
    </row>
    <row r="83" spans="1:11" s="1" customFormat="1" ht="26.25" customHeight="1">
      <c r="A83" s="3"/>
      <c r="B83" s="4"/>
      <c r="C83" s="5"/>
      <c r="D83" s="6"/>
      <c r="E83" s="3"/>
      <c r="F83" s="3"/>
      <c r="G83" s="7"/>
      <c r="H83" s="8"/>
      <c r="I83" s="9"/>
      <c r="J83" s="10"/>
      <c r="K83" s="129"/>
    </row>
    <row r="84" spans="1:11" s="1" customFormat="1" ht="26.25" customHeight="1">
      <c r="A84" s="3"/>
      <c r="B84" s="4"/>
      <c r="C84" s="5"/>
      <c r="D84" s="6"/>
      <c r="E84" s="3"/>
      <c r="F84" s="3"/>
      <c r="G84" s="7"/>
      <c r="H84" s="8"/>
      <c r="I84" s="9"/>
      <c r="J84" s="10"/>
      <c r="K84" s="129"/>
    </row>
    <row r="85" spans="1:11" s="1" customFormat="1" ht="26.25" customHeight="1">
      <c r="A85" s="3"/>
      <c r="B85" s="4"/>
      <c r="C85" s="5"/>
      <c r="D85" s="6"/>
      <c r="E85" s="3"/>
      <c r="F85" s="3"/>
      <c r="G85" s="7"/>
      <c r="H85" s="8"/>
      <c r="I85" s="9"/>
      <c r="J85" s="10"/>
      <c r="K85" s="129"/>
    </row>
    <row r="86" spans="1:11" s="1" customFormat="1" ht="26.25" customHeight="1">
      <c r="A86" s="3"/>
      <c r="B86" s="4"/>
      <c r="C86" s="5"/>
      <c r="D86" s="6"/>
      <c r="E86" s="3"/>
      <c r="F86" s="3"/>
      <c r="G86" s="7"/>
      <c r="H86" s="8"/>
      <c r="I86" s="9"/>
      <c r="J86" s="10"/>
      <c r="K86" s="129"/>
    </row>
    <row r="87" spans="1:11" s="1" customFormat="1" ht="26.25" customHeight="1">
      <c r="A87" s="3"/>
      <c r="B87" s="4"/>
      <c r="C87" s="5"/>
      <c r="D87" s="6"/>
      <c r="E87" s="3"/>
      <c r="F87" s="3"/>
      <c r="G87" s="7"/>
      <c r="H87" s="8"/>
      <c r="I87" s="9"/>
      <c r="J87" s="10"/>
      <c r="K87" s="129"/>
    </row>
    <row r="88" spans="1:11" s="1" customFormat="1" ht="26.25" customHeight="1">
      <c r="A88" s="3"/>
      <c r="B88" s="4"/>
      <c r="C88" s="5"/>
      <c r="D88" s="6"/>
      <c r="E88" s="3"/>
      <c r="F88" s="3"/>
      <c r="G88" s="7"/>
      <c r="H88" s="8"/>
      <c r="I88" s="9"/>
      <c r="J88" s="10"/>
      <c r="K88" s="129"/>
    </row>
    <row r="89" spans="1:11" s="1" customFormat="1" ht="26.25" customHeight="1">
      <c r="A89" s="3"/>
      <c r="B89" s="4"/>
      <c r="C89" s="5"/>
      <c r="D89" s="6"/>
      <c r="E89" s="3"/>
      <c r="F89" s="3"/>
      <c r="G89" s="7"/>
      <c r="H89" s="8"/>
      <c r="I89" s="9"/>
      <c r="J89" s="10"/>
      <c r="K89" s="129"/>
    </row>
    <row r="90" spans="1:11" s="1" customFormat="1" ht="26.25" customHeight="1">
      <c r="A90" s="3"/>
      <c r="B90" s="4"/>
      <c r="C90" s="5"/>
      <c r="D90" s="6"/>
      <c r="E90" s="3"/>
      <c r="F90" s="3"/>
      <c r="G90" s="7"/>
      <c r="H90" s="8"/>
      <c r="I90" s="9"/>
      <c r="J90" s="10"/>
      <c r="K90" s="129"/>
    </row>
    <row r="91" spans="1:11" s="1" customFormat="1" ht="26.25" customHeight="1">
      <c r="A91" s="3"/>
      <c r="B91" s="4"/>
      <c r="C91" s="5"/>
      <c r="D91" s="6"/>
      <c r="E91" s="3"/>
      <c r="F91" s="3"/>
      <c r="G91" s="7"/>
      <c r="H91" s="8"/>
      <c r="I91" s="9"/>
      <c r="J91" s="10"/>
      <c r="K91" s="129"/>
    </row>
    <row r="92" spans="1:11" s="1" customFormat="1" ht="26.25" customHeight="1">
      <c r="A92" s="3"/>
      <c r="B92" s="4"/>
      <c r="C92" s="5"/>
      <c r="D92" s="6"/>
      <c r="E92" s="3"/>
      <c r="F92" s="3"/>
      <c r="G92" s="7"/>
      <c r="H92" s="8"/>
      <c r="I92" s="9"/>
      <c r="J92" s="10"/>
      <c r="K92" s="129"/>
    </row>
    <row r="93" spans="1:11" s="1" customFormat="1" ht="26.25" customHeight="1">
      <c r="A93" s="3"/>
      <c r="B93" s="4"/>
      <c r="C93" s="5"/>
      <c r="D93" s="6"/>
      <c r="E93" s="3"/>
      <c r="F93" s="3"/>
      <c r="G93" s="7"/>
      <c r="H93" s="8"/>
      <c r="I93" s="9"/>
      <c r="J93" s="10"/>
      <c r="K93" s="129"/>
    </row>
    <row r="94" spans="1:11" s="1" customFormat="1" ht="26.25" customHeight="1">
      <c r="A94" s="3"/>
      <c r="B94" s="4"/>
      <c r="C94" s="5"/>
      <c r="D94" s="6"/>
      <c r="E94" s="3"/>
      <c r="F94" s="3"/>
      <c r="G94" s="7"/>
      <c r="H94" s="8"/>
      <c r="I94" s="9"/>
      <c r="J94" s="10"/>
      <c r="K94" s="129"/>
    </row>
    <row r="95" spans="1:11" s="1" customFormat="1" ht="26.25" customHeight="1">
      <c r="A95" s="3"/>
      <c r="B95" s="4"/>
      <c r="C95" s="5"/>
      <c r="D95" s="6"/>
      <c r="E95" s="3"/>
      <c r="F95" s="3"/>
      <c r="G95" s="7"/>
      <c r="H95" s="8"/>
      <c r="I95" s="9"/>
      <c r="J95" s="10"/>
      <c r="K95" s="129"/>
    </row>
    <row r="96" spans="1:11" s="1" customFormat="1" ht="26.25" customHeight="1">
      <c r="A96" s="3"/>
      <c r="B96" s="4"/>
      <c r="C96" s="5"/>
      <c r="D96" s="6"/>
      <c r="E96" s="3"/>
      <c r="F96" s="3"/>
      <c r="G96" s="7"/>
      <c r="H96" s="8"/>
      <c r="I96" s="9"/>
      <c r="J96" s="10"/>
      <c r="K96" s="129"/>
    </row>
    <row r="97" spans="1:11" s="1" customFormat="1" ht="26.25" customHeight="1">
      <c r="A97" s="3"/>
      <c r="B97" s="4"/>
      <c r="C97" s="5"/>
      <c r="D97" s="6"/>
      <c r="E97" s="3"/>
      <c r="F97" s="3"/>
      <c r="G97" s="7"/>
      <c r="H97" s="8"/>
      <c r="I97" s="9"/>
      <c r="J97" s="10"/>
      <c r="K97" s="129"/>
    </row>
    <row r="98" spans="1:11" s="1" customFormat="1" ht="26.25" customHeight="1">
      <c r="A98" s="3"/>
      <c r="B98" s="4"/>
      <c r="C98" s="5"/>
      <c r="D98" s="6"/>
      <c r="E98" s="3"/>
      <c r="F98" s="3"/>
      <c r="G98" s="7"/>
      <c r="H98" s="8"/>
      <c r="I98" s="9"/>
      <c r="J98" s="10"/>
      <c r="K98" s="129"/>
    </row>
    <row r="99" spans="1:11" s="1" customFormat="1" ht="26.25" customHeight="1">
      <c r="A99" s="3"/>
      <c r="B99" s="4"/>
      <c r="C99" s="5"/>
      <c r="D99" s="6"/>
      <c r="E99" s="3"/>
      <c r="F99" s="3"/>
      <c r="G99" s="7"/>
      <c r="H99" s="8"/>
      <c r="I99" s="9"/>
      <c r="J99" s="10"/>
      <c r="K99" s="129"/>
    </row>
    <row r="100" spans="1:11" s="1" customFormat="1" ht="26.25" customHeight="1">
      <c r="A100" s="3"/>
      <c r="B100" s="4"/>
      <c r="C100" s="5"/>
      <c r="D100" s="6"/>
      <c r="E100" s="3"/>
      <c r="F100" s="3"/>
      <c r="G100" s="7"/>
      <c r="H100" s="8"/>
      <c r="I100" s="9"/>
      <c r="J100" s="10"/>
      <c r="K100" s="129"/>
    </row>
    <row r="101" spans="1:11" s="1" customFormat="1" ht="26.25" customHeight="1">
      <c r="A101" s="3"/>
      <c r="B101" s="4"/>
      <c r="C101" s="5"/>
      <c r="D101" s="6"/>
      <c r="E101" s="3"/>
      <c r="F101" s="3"/>
      <c r="G101" s="7"/>
      <c r="H101" s="8"/>
      <c r="I101" s="9"/>
      <c r="J101" s="10"/>
      <c r="K101" s="129"/>
    </row>
    <row r="102" spans="1:11" s="1" customFormat="1" ht="26.25" customHeight="1">
      <c r="A102" s="3"/>
      <c r="B102" s="4"/>
      <c r="C102" s="5"/>
      <c r="D102" s="6"/>
      <c r="E102" s="3"/>
      <c r="F102" s="3"/>
      <c r="G102" s="7"/>
      <c r="H102" s="8"/>
      <c r="I102" s="9"/>
      <c r="J102" s="10"/>
      <c r="K102" s="129"/>
    </row>
    <row r="103" spans="1:11" s="1" customFormat="1" ht="26.25" customHeight="1">
      <c r="A103" s="3"/>
      <c r="B103" s="4"/>
      <c r="C103" s="5"/>
      <c r="D103" s="6"/>
      <c r="E103" s="3"/>
      <c r="F103" s="3"/>
      <c r="G103" s="7"/>
      <c r="H103" s="8"/>
      <c r="I103" s="9"/>
      <c r="J103" s="10"/>
      <c r="K103" s="129"/>
    </row>
    <row r="104" spans="1:11" s="1" customFormat="1" ht="26.25" customHeight="1">
      <c r="A104" s="3"/>
      <c r="B104" s="4"/>
      <c r="C104" s="5"/>
      <c r="D104" s="6"/>
      <c r="E104" s="3"/>
      <c r="F104" s="3"/>
      <c r="G104" s="7"/>
      <c r="H104" s="8"/>
      <c r="I104" s="9"/>
      <c r="J104" s="10"/>
      <c r="K104" s="129"/>
    </row>
    <row r="105" spans="1:11" s="1" customFormat="1" ht="26.25" customHeight="1">
      <c r="A105" s="3"/>
      <c r="B105" s="4"/>
      <c r="C105" s="5"/>
      <c r="D105" s="6"/>
      <c r="E105" s="3"/>
      <c r="F105" s="3"/>
      <c r="G105" s="7"/>
      <c r="H105" s="8"/>
      <c r="I105" s="9"/>
      <c r="J105" s="10"/>
      <c r="K105" s="129"/>
    </row>
    <row r="106" spans="1:11" s="1" customFormat="1" ht="26.25" customHeight="1">
      <c r="A106" s="3"/>
      <c r="B106" s="4"/>
      <c r="C106" s="5"/>
      <c r="D106" s="6"/>
      <c r="E106" s="3"/>
      <c r="F106" s="3"/>
      <c r="G106" s="7"/>
      <c r="H106" s="8"/>
      <c r="I106" s="9"/>
      <c r="J106" s="10"/>
      <c r="K106" s="129"/>
    </row>
    <row r="107" spans="1:11" s="1" customFormat="1" ht="26.25" customHeight="1">
      <c r="A107" s="3"/>
      <c r="B107" s="4"/>
      <c r="C107" s="5"/>
      <c r="D107" s="6"/>
      <c r="E107" s="3"/>
      <c r="F107" s="3"/>
      <c r="G107" s="7"/>
      <c r="H107" s="8"/>
      <c r="I107" s="9"/>
      <c r="J107" s="10"/>
      <c r="K107" s="129"/>
    </row>
    <row r="108" spans="1:11" s="1" customFormat="1" ht="26.25" customHeight="1">
      <c r="A108" s="3"/>
      <c r="B108" s="4"/>
      <c r="C108" s="5"/>
      <c r="D108" s="6"/>
      <c r="E108" s="3"/>
      <c r="F108" s="3"/>
      <c r="G108" s="7"/>
      <c r="H108" s="8"/>
      <c r="I108" s="9"/>
      <c r="J108" s="10"/>
      <c r="K108" s="129"/>
    </row>
    <row r="109" spans="1:11" s="1" customFormat="1" ht="26.25" customHeight="1">
      <c r="A109" s="3"/>
      <c r="B109" s="4"/>
      <c r="C109" s="5"/>
      <c r="D109" s="6"/>
      <c r="E109" s="3"/>
      <c r="F109" s="3"/>
      <c r="G109" s="7"/>
      <c r="H109" s="8"/>
      <c r="I109" s="9"/>
      <c r="J109" s="10"/>
      <c r="K109" s="129"/>
    </row>
    <row r="110" spans="1:11" s="1" customFormat="1" ht="26.25" customHeight="1">
      <c r="A110" s="3"/>
      <c r="B110" s="4"/>
      <c r="C110" s="5"/>
      <c r="D110" s="6"/>
      <c r="E110" s="3"/>
      <c r="F110" s="3"/>
      <c r="G110" s="7"/>
      <c r="H110" s="8"/>
      <c r="I110" s="9"/>
      <c r="J110" s="10"/>
      <c r="K110" s="129"/>
    </row>
    <row r="111" spans="1:11" s="1" customFormat="1" ht="26.25" customHeight="1">
      <c r="A111" s="3"/>
      <c r="B111" s="4"/>
      <c r="C111" s="5"/>
      <c r="D111" s="6"/>
      <c r="E111" s="3"/>
      <c r="F111" s="3"/>
      <c r="G111" s="7"/>
      <c r="H111" s="8"/>
      <c r="I111" s="9"/>
      <c r="J111" s="10"/>
      <c r="K111" s="129"/>
    </row>
    <row r="112" spans="1:11" s="1" customFormat="1" ht="26.25" customHeight="1">
      <c r="A112" s="3"/>
      <c r="B112" s="4"/>
      <c r="C112" s="5"/>
      <c r="D112" s="6"/>
      <c r="E112" s="3"/>
      <c r="F112" s="3"/>
      <c r="G112" s="7"/>
      <c r="H112" s="8"/>
      <c r="I112" s="9"/>
      <c r="J112" s="10"/>
      <c r="K112" s="129"/>
    </row>
    <row r="113" spans="1:11" s="1" customFormat="1" ht="26.25" customHeight="1">
      <c r="A113" s="3"/>
      <c r="B113" s="4"/>
      <c r="C113" s="5"/>
      <c r="D113" s="6"/>
      <c r="E113" s="3"/>
      <c r="F113" s="3"/>
      <c r="G113" s="7"/>
      <c r="H113" s="8"/>
      <c r="I113" s="9"/>
      <c r="J113" s="10"/>
      <c r="K113" s="129"/>
    </row>
    <row r="114" spans="1:11" s="1" customFormat="1" ht="26.25" customHeight="1">
      <c r="A114" s="3"/>
      <c r="B114" s="4"/>
      <c r="C114" s="5"/>
      <c r="D114" s="6"/>
      <c r="E114" s="3"/>
      <c r="F114" s="3"/>
      <c r="G114" s="7"/>
      <c r="H114" s="8"/>
      <c r="I114" s="9"/>
      <c r="J114" s="10"/>
      <c r="K114" s="129"/>
    </row>
    <row r="115" spans="1:11" s="1" customFormat="1" ht="26.25" customHeight="1">
      <c r="A115" s="3"/>
      <c r="B115" s="4"/>
      <c r="C115" s="5"/>
      <c r="D115" s="6"/>
      <c r="E115" s="3"/>
      <c r="F115" s="3"/>
      <c r="G115" s="7"/>
      <c r="H115" s="8"/>
      <c r="I115" s="9"/>
      <c r="J115" s="10"/>
      <c r="K115" s="129"/>
    </row>
    <row r="116" spans="1:11" s="1" customFormat="1" ht="26.25" customHeight="1">
      <c r="A116" s="3"/>
      <c r="B116" s="4"/>
      <c r="C116" s="5"/>
      <c r="D116" s="6"/>
      <c r="E116" s="3"/>
      <c r="F116" s="3"/>
      <c r="G116" s="7"/>
      <c r="H116" s="8"/>
      <c r="I116" s="9"/>
      <c r="J116" s="10"/>
      <c r="K116" s="129"/>
    </row>
    <row r="117" spans="1:11" s="1" customFormat="1" ht="26.25" customHeight="1">
      <c r="A117" s="3"/>
      <c r="B117" s="4"/>
      <c r="C117" s="5"/>
      <c r="D117" s="6"/>
      <c r="E117" s="3"/>
      <c r="F117" s="3"/>
      <c r="G117" s="7"/>
      <c r="H117" s="8"/>
      <c r="I117" s="9"/>
      <c r="J117" s="10"/>
      <c r="K117" s="129"/>
    </row>
    <row r="118" spans="1:11" s="1" customFormat="1" ht="26.25" customHeight="1">
      <c r="A118" s="3"/>
      <c r="B118" s="4"/>
      <c r="C118" s="5"/>
      <c r="D118" s="6"/>
      <c r="E118" s="3"/>
      <c r="F118" s="3"/>
      <c r="G118" s="7"/>
      <c r="H118" s="8"/>
      <c r="I118" s="9"/>
      <c r="J118" s="10"/>
      <c r="K118" s="129"/>
    </row>
    <row r="119" spans="1:11" s="1" customFormat="1" ht="26.25" customHeight="1">
      <c r="A119" s="3"/>
      <c r="B119" s="4"/>
      <c r="C119" s="5"/>
      <c r="D119" s="6"/>
      <c r="E119" s="3"/>
      <c r="F119" s="3"/>
      <c r="G119" s="7"/>
      <c r="H119" s="8"/>
      <c r="I119" s="9"/>
      <c r="J119" s="10"/>
      <c r="K119" s="129"/>
    </row>
    <row r="120" spans="1:11" s="1" customFormat="1" ht="26.25" customHeight="1">
      <c r="A120" s="3"/>
      <c r="B120" s="4"/>
      <c r="C120" s="5"/>
      <c r="D120" s="6"/>
      <c r="E120" s="3"/>
      <c r="F120" s="3"/>
      <c r="G120" s="7"/>
      <c r="H120" s="8"/>
      <c r="I120" s="9"/>
      <c r="J120" s="10"/>
      <c r="K120" s="129"/>
    </row>
    <row r="121" spans="1:11" s="1" customFormat="1" ht="26.25" customHeight="1">
      <c r="A121" s="3"/>
      <c r="B121" s="4"/>
      <c r="C121" s="5"/>
      <c r="D121" s="6"/>
      <c r="E121" s="3"/>
      <c r="F121" s="3"/>
      <c r="G121" s="7"/>
      <c r="H121" s="8"/>
      <c r="I121" s="9"/>
      <c r="J121" s="10"/>
      <c r="K121" s="129"/>
    </row>
    <row r="122" spans="1:11" s="1" customFormat="1" ht="26.25" customHeight="1">
      <c r="A122" s="3"/>
      <c r="B122" s="4"/>
      <c r="C122" s="5"/>
      <c r="D122" s="6"/>
      <c r="E122" s="3"/>
      <c r="F122" s="3"/>
      <c r="G122" s="7"/>
      <c r="H122" s="8"/>
      <c r="I122" s="9"/>
      <c r="J122" s="10"/>
      <c r="K122" s="129"/>
    </row>
    <row r="123" spans="1:11" s="1" customFormat="1" ht="26.25" customHeight="1">
      <c r="A123" s="3"/>
      <c r="B123" s="4"/>
      <c r="C123" s="5"/>
      <c r="D123" s="6"/>
      <c r="E123" s="3"/>
      <c r="F123" s="3"/>
      <c r="G123" s="7"/>
      <c r="H123" s="8"/>
      <c r="I123" s="9"/>
      <c r="J123" s="10"/>
      <c r="K123" s="129"/>
    </row>
    <row r="124" spans="1:11" s="1" customFormat="1" ht="26.25" customHeight="1">
      <c r="A124" s="3"/>
      <c r="B124" s="4"/>
      <c r="C124" s="5"/>
      <c r="D124" s="6"/>
      <c r="E124" s="3"/>
      <c r="F124" s="3"/>
      <c r="G124" s="7"/>
      <c r="H124" s="8"/>
      <c r="I124" s="9"/>
      <c r="J124" s="10"/>
      <c r="K124" s="129"/>
    </row>
    <row r="125" spans="1:11" s="1" customFormat="1" ht="26.25" customHeight="1">
      <c r="A125" s="3"/>
      <c r="B125" s="4"/>
      <c r="C125" s="5"/>
      <c r="D125" s="6"/>
      <c r="E125" s="3"/>
      <c r="F125" s="3"/>
      <c r="G125" s="7"/>
      <c r="H125" s="8"/>
      <c r="I125" s="9"/>
      <c r="J125" s="10"/>
      <c r="K125" s="129"/>
    </row>
    <row r="126" spans="1:11" s="1" customFormat="1" ht="26.25" customHeight="1">
      <c r="A126" s="3"/>
      <c r="B126" s="4"/>
      <c r="C126" s="5"/>
      <c r="D126" s="6"/>
      <c r="E126" s="3"/>
      <c r="F126" s="3"/>
      <c r="G126" s="7"/>
      <c r="H126" s="8"/>
      <c r="I126" s="9"/>
      <c r="J126" s="10"/>
      <c r="K126" s="130"/>
    </row>
  </sheetData>
  <sheetProtection/>
  <mergeCells count="4">
    <mergeCell ref="A1:K1"/>
    <mergeCell ref="A2:C2"/>
    <mergeCell ref="E2:F2"/>
    <mergeCell ref="H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WWO_wpscloud_20230714210809-1f11fc8911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Microsoft.com</dc:creator>
  <cp:keywords/>
  <dc:description/>
  <cp:lastModifiedBy>静静</cp:lastModifiedBy>
  <cp:lastPrinted>2019-05-31T11:29:41Z</cp:lastPrinted>
  <dcterms:created xsi:type="dcterms:W3CDTF">2013-05-16T15:50:28Z</dcterms:created>
  <dcterms:modified xsi:type="dcterms:W3CDTF">2023-07-26T10:26:11Z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0B4340BB3EB54954B3E6B14845FA8032_13</vt:lpwstr>
  </property>
</Properties>
</file>